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2"/>
  </bookViews>
  <sheets>
    <sheet name="Жеребьевка" sheetId="1" r:id="rId1"/>
    <sheet name="Стартовый протокол" sheetId="2" r:id="rId2"/>
    <sheet name="Команды" sheetId="3" r:id="rId3"/>
  </sheets>
  <definedNames>
    <definedName name="_xlnm._FilterDatabase" localSheetId="0" hidden="1">'Жеребьевка'!$A$1:$G$214</definedName>
    <definedName name="_xlnm.Print_Area" localSheetId="0">'Жеребьевка'!$B$2:$G$212</definedName>
    <definedName name="_xlnm.Print_Area" localSheetId="1">'Стартовый протокол'!$A$1:$L$219</definedName>
  </definedNames>
  <calcPr fullCalcOnLoad="1"/>
</workbook>
</file>

<file path=xl/sharedStrings.xml><?xml version="1.0" encoding="utf-8"?>
<sst xmlns="http://schemas.openxmlformats.org/spreadsheetml/2006/main" count="1510" uniqueCount="288">
  <si>
    <t>Судьи соревнований</t>
  </si>
  <si>
    <t>Технические данные</t>
  </si>
  <si>
    <t>Трасса</t>
  </si>
  <si>
    <t>Судья</t>
  </si>
  <si>
    <t>Старт</t>
  </si>
  <si>
    <t>Финиш</t>
  </si>
  <si>
    <t>Начальник трассы</t>
  </si>
  <si>
    <t>Перепад</t>
  </si>
  <si>
    <t>Длина</t>
  </si>
  <si>
    <t>1-ый заезд</t>
  </si>
  <si>
    <t>2-ой заезд</t>
  </si>
  <si>
    <t>Постановщик трасс</t>
  </si>
  <si>
    <t>Открывающий</t>
  </si>
  <si>
    <t>Ворота</t>
  </si>
  <si>
    <t>Стартовое время</t>
  </si>
  <si>
    <t>Погода</t>
  </si>
  <si>
    <t xml:space="preserve">Температура: </t>
  </si>
  <si>
    <t>Bib.</t>
  </si>
  <si>
    <t>Фамилия и имя</t>
  </si>
  <si>
    <t>Г.Р.</t>
  </si>
  <si>
    <t>Звание</t>
  </si>
  <si>
    <t>Город</t>
  </si>
  <si>
    <t>Заезд 1</t>
  </si>
  <si>
    <t>Заезд 2</t>
  </si>
  <si>
    <t>Результат</t>
  </si>
  <si>
    <t>I</t>
  </si>
  <si>
    <t>Место</t>
  </si>
  <si>
    <t>Очки</t>
  </si>
  <si>
    <t>вып разр</t>
  </si>
  <si>
    <t xml:space="preserve">ДЕВОЧКИ 2003-2004 (2005) годов рождения </t>
  </si>
  <si>
    <t>ДЕВОЧКИ 2001-2002 годов рождения</t>
  </si>
  <si>
    <t>ДЕВОЧКИ 1999-2000 годов рождения</t>
  </si>
  <si>
    <t>ДЕВУШКИ 1997-1998 годов рождения</t>
  </si>
  <si>
    <t>ДЕВУШКИ 1996 и старше</t>
  </si>
  <si>
    <t>МАЛЬЧИКИ 2003-2004 (2005) годов рождения</t>
  </si>
  <si>
    <t>МАЛЬЧИКИ 2001-2002 годов рождения</t>
  </si>
  <si>
    <t>МАЛЬЧИКИ 1999-2000 годов рождения</t>
  </si>
  <si>
    <t>МАЛЬЧИКИ 1997-1998 годов рождения</t>
  </si>
  <si>
    <t>Юноши 1996  и старше</t>
  </si>
  <si>
    <t>Клуб</t>
  </si>
  <si>
    <t xml:space="preserve">Областные соревнования </t>
  </si>
  <si>
    <t>СЛАЛОМ-ГИГАНТ</t>
  </si>
  <si>
    <t>Гл. Судья</t>
  </si>
  <si>
    <t>Худяков А.Н.</t>
  </si>
  <si>
    <t>РОЖДЕСТВЕНСКИЕ СТАРТЫ</t>
  </si>
  <si>
    <t xml:space="preserve">старт </t>
  </si>
  <si>
    <t xml:space="preserve">финиш </t>
  </si>
  <si>
    <t>Умнова Мария</t>
  </si>
  <si>
    <t>б/р</t>
  </si>
  <si>
    <t xml:space="preserve">ДЮСШ </t>
  </si>
  <si>
    <t>Молчанова Катя</t>
  </si>
  <si>
    <t>Ефремова Мария</t>
  </si>
  <si>
    <t>Крылова Татьяна</t>
  </si>
  <si>
    <t>Белоглазова Злата</t>
  </si>
  <si>
    <t>Бычкова Ася</t>
  </si>
  <si>
    <t>Романенко Вика</t>
  </si>
  <si>
    <t>Волкова Елизавета</t>
  </si>
  <si>
    <t>Кашкан Дарья</t>
  </si>
  <si>
    <t>Карпова Тамара</t>
  </si>
  <si>
    <t>Ложникова Настя</t>
  </si>
  <si>
    <t>1 юн.</t>
  </si>
  <si>
    <t>Косович Елизавета</t>
  </si>
  <si>
    <t>Полевая Неля</t>
  </si>
  <si>
    <t>II</t>
  </si>
  <si>
    <t>Полякова Виктория</t>
  </si>
  <si>
    <t>3 юн.</t>
  </si>
  <si>
    <t>Буренок Анастасия</t>
  </si>
  <si>
    <t>Гусева Полина</t>
  </si>
  <si>
    <t>2 юн.</t>
  </si>
  <si>
    <t>Французова Алина</t>
  </si>
  <si>
    <t>Голикова Дарья</t>
  </si>
  <si>
    <t>Менцарик Настя</t>
  </si>
  <si>
    <t>Рослякова Юлия</t>
  </si>
  <si>
    <t>Мартынова Анна</t>
  </si>
  <si>
    <t>Колготина Настя</t>
  </si>
  <si>
    <t>Жукова Вероника</t>
  </si>
  <si>
    <t>Никитина Екатерина</t>
  </si>
  <si>
    <t>Жабина Елизавета</t>
  </si>
  <si>
    <t>Тишина Софья</t>
  </si>
  <si>
    <t>Торшилова Ксения</t>
  </si>
  <si>
    <t>Девушки 1997-1998 годов рождения</t>
  </si>
  <si>
    <t>Пупышев Матвей</t>
  </si>
  <si>
    <t>Заливин Рамазон</t>
  </si>
  <si>
    <t>Косовский Семен</t>
  </si>
  <si>
    <t>Никитин Николай</t>
  </si>
  <si>
    <t>Бобриков Владислав</t>
  </si>
  <si>
    <t>Коряков Дмитрий</t>
  </si>
  <si>
    <t>Крашенинин Стас</t>
  </si>
  <si>
    <t>Андреев Егор</t>
  </si>
  <si>
    <t>Скалецкий Владислав</t>
  </si>
  <si>
    <t>Беляев Максим</t>
  </si>
  <si>
    <t>Сидоркевич Дмитрий</t>
  </si>
  <si>
    <t>Соболев Юрий</t>
  </si>
  <si>
    <t>Шеф Павел</t>
  </si>
  <si>
    <t>Сидоркевич Даниил</t>
  </si>
  <si>
    <t>Ванин Роман</t>
  </si>
  <si>
    <t>Городушин Даниил</t>
  </si>
  <si>
    <t>Агакишиев Рахман</t>
  </si>
  <si>
    <t>Абдулов Дамир</t>
  </si>
  <si>
    <t>Столяров Александр</t>
  </si>
  <si>
    <t>Кириллов Александр</t>
  </si>
  <si>
    <t>Шаров Михаил</t>
  </si>
  <si>
    <t>Ефремов Павел</t>
  </si>
  <si>
    <t>III</t>
  </si>
  <si>
    <t>Васильев Капитон</t>
  </si>
  <si>
    <t>Житников Алексей</t>
  </si>
  <si>
    <t>Молнар Дмитрий</t>
  </si>
  <si>
    <t>Константиниди Илья</t>
  </si>
  <si>
    <t>Обуховский Артем</t>
  </si>
  <si>
    <t>Лептач Кирилл</t>
  </si>
  <si>
    <t>Арсланов Костя</t>
  </si>
  <si>
    <t>Григорьев Андрей</t>
  </si>
  <si>
    <t>Хомяков Эдуард</t>
  </si>
  <si>
    <t>Величко Михаил</t>
  </si>
  <si>
    <t>Фирсов Андрей</t>
  </si>
  <si>
    <t>Баран Михаил</t>
  </si>
  <si>
    <t>Василенко Надежда</t>
  </si>
  <si>
    <t>Сюзанская Мария</t>
  </si>
  <si>
    <t>СКИТИМ</t>
  </si>
  <si>
    <t>ДЮСШ</t>
  </si>
  <si>
    <t>Ворон Кирилл</t>
  </si>
  <si>
    <t>Мышалова Агата</t>
  </si>
  <si>
    <t>Скирда Григорий</t>
  </si>
  <si>
    <t>Заименко Сергей</t>
  </si>
  <si>
    <t>Скирда Леонид</t>
  </si>
  <si>
    <t>Прокофьева Ника</t>
  </si>
  <si>
    <t>Смирнов Даниил</t>
  </si>
  <si>
    <t>Скирда Михаил</t>
  </si>
  <si>
    <t>Аввакумов Максим</t>
  </si>
  <si>
    <t>Черенков Василий</t>
  </si>
  <si>
    <t>Кудрявцева Екатерина</t>
  </si>
  <si>
    <t>ШВСМ</t>
  </si>
  <si>
    <t>Новикова Василиса</t>
  </si>
  <si>
    <t>Радуга</t>
  </si>
  <si>
    <t>Фролова Алина</t>
  </si>
  <si>
    <t>Романов Максим</t>
  </si>
  <si>
    <t>Петрозаводск</t>
  </si>
  <si>
    <t>Зайцева Полина</t>
  </si>
  <si>
    <t>Рояк Арина</t>
  </si>
  <si>
    <t>Карпова Мария</t>
  </si>
  <si>
    <t>Рузов Кирилл</t>
  </si>
  <si>
    <t>Новиков Руслан</t>
  </si>
  <si>
    <t>Марфенко Егор</t>
  </si>
  <si>
    <t>Лангинен Эйно</t>
  </si>
  <si>
    <t>Пожилис Александра</t>
  </si>
  <si>
    <t>СК Токсовский</t>
  </si>
  <si>
    <t>Чугунова Варвара</t>
  </si>
  <si>
    <t>Ефимова Дарья</t>
  </si>
  <si>
    <t>Быкова Валерия</t>
  </si>
  <si>
    <t>Сафончик Марина</t>
  </si>
  <si>
    <t>Коломиец Анна</t>
  </si>
  <si>
    <t>Виноградова Мария</t>
  </si>
  <si>
    <t>Полякова Ксения</t>
  </si>
  <si>
    <t>Мосцеев Арсений</t>
  </si>
  <si>
    <t>Дудник Егор</t>
  </si>
  <si>
    <t>Зорин Илья</t>
  </si>
  <si>
    <t>Мосцеев Платон</t>
  </si>
  <si>
    <t>Жирнов Кирилл</t>
  </si>
  <si>
    <t>Вязоницин Федор</t>
  </si>
  <si>
    <t>Чехович Илья</t>
  </si>
  <si>
    <t>Курбатов Дмитрий</t>
  </si>
  <si>
    <t>Бильмак Георгий</t>
  </si>
  <si>
    <t>Виноградов Иван</t>
  </si>
  <si>
    <t>Чехович Никита</t>
  </si>
  <si>
    <t>Ковалев Артем</t>
  </si>
  <si>
    <t>Андреева Александра</t>
  </si>
  <si>
    <t>СК Юкки</t>
  </si>
  <si>
    <t>Шустрова Дарья</t>
  </si>
  <si>
    <t>Донда Екатерина</t>
  </si>
  <si>
    <t>Бубенин Виктор</t>
  </si>
  <si>
    <t>Брагин Сергей</t>
  </si>
  <si>
    <t>Орлова Олеся</t>
  </si>
  <si>
    <t>СКА</t>
  </si>
  <si>
    <t>Григорьева Евдокия</t>
  </si>
  <si>
    <t>Титова Дарья</t>
  </si>
  <si>
    <t>Куприянова Варвара</t>
  </si>
  <si>
    <t>Моцык Алина</t>
  </si>
  <si>
    <t>Харцизова Аннет</t>
  </si>
  <si>
    <t>Харцизова Алена</t>
  </si>
  <si>
    <t>Гусева Екатерина</t>
  </si>
  <si>
    <t>Щеглова Варвара</t>
  </si>
  <si>
    <t>Хамицевич Ангелина</t>
  </si>
  <si>
    <t>Кузнецов Константин</t>
  </si>
  <si>
    <t>Тестов Дмитрий</t>
  </si>
  <si>
    <t>Анищенко Григорий</t>
  </si>
  <si>
    <t>Богомолов Сева</t>
  </si>
  <si>
    <t>Рыбаков Дмитрий</t>
  </si>
  <si>
    <t>Кожевников Денис</t>
  </si>
  <si>
    <t>Панов Дмитрий</t>
  </si>
  <si>
    <t>Афонасьев Егор</t>
  </si>
  <si>
    <t>Коваленко Сергей</t>
  </si>
  <si>
    <t>Силин Даниил</t>
  </si>
  <si>
    <t>Масленников Иван</t>
  </si>
  <si>
    <t>Чернобыльский Никита</t>
  </si>
  <si>
    <t>Мишенкова Дарина</t>
  </si>
  <si>
    <t>ЗСШ Туутари-парк</t>
  </si>
  <si>
    <t>Шишенина Ольга</t>
  </si>
  <si>
    <t>Захаренко Анастасия</t>
  </si>
  <si>
    <t>Губанова Дарья</t>
  </si>
  <si>
    <t>Зазулянская Ника</t>
  </si>
  <si>
    <t>Кокавихина Настя</t>
  </si>
  <si>
    <t>Игнатьев Даниил</t>
  </si>
  <si>
    <t>Ли Павел</t>
  </si>
  <si>
    <t>Терентьев Дмитрий</t>
  </si>
  <si>
    <t>Кованов Иван</t>
  </si>
  <si>
    <t>Костецкая Елизавета</t>
  </si>
  <si>
    <t>Храпова Анна</t>
  </si>
  <si>
    <t>Ястремскайте Эмилия</t>
  </si>
  <si>
    <t>3-ю</t>
  </si>
  <si>
    <t>Тишкова Аглая</t>
  </si>
  <si>
    <t>Веселов Игорь</t>
  </si>
  <si>
    <t>Иванов Антон</t>
  </si>
  <si>
    <t>Зимогорский Роман</t>
  </si>
  <si>
    <t>Ожиганов Леонид</t>
  </si>
  <si>
    <t>Хворостенко Александр</t>
  </si>
  <si>
    <t>Попов Дмитрий</t>
  </si>
  <si>
    <t>Шумаров Олег</t>
  </si>
  <si>
    <t>Мазнин Александр</t>
  </si>
  <si>
    <t>Устинова Александра</t>
  </si>
  <si>
    <t>Носков Максим</t>
  </si>
  <si>
    <t>Никулинский Артем</t>
  </si>
  <si>
    <t>Агафонов Александр</t>
  </si>
  <si>
    <t>Никулинский Андрей</t>
  </si>
  <si>
    <t>Южанинова Алиса</t>
  </si>
  <si>
    <t>Затеева Александра</t>
  </si>
  <si>
    <t>Забнева Ксения</t>
  </si>
  <si>
    <t>Нелидов Андрей</t>
  </si>
  <si>
    <t>Буйволов Анатолий</t>
  </si>
  <si>
    <t>Кубатник Никита</t>
  </si>
  <si>
    <t>Сакаев Илья</t>
  </si>
  <si>
    <t>ОЛИМП</t>
  </si>
  <si>
    <t>Кузнецов Матвей</t>
  </si>
  <si>
    <t>Баринов Михаил</t>
  </si>
  <si>
    <t>Милош Елизавета</t>
  </si>
  <si>
    <t>Константинов Артем</t>
  </si>
  <si>
    <t>Кузнецов Артем</t>
  </si>
  <si>
    <t>Тевотия Кристиан</t>
  </si>
  <si>
    <t>Константинова Кристина</t>
  </si>
  <si>
    <t>Сушинская Мария</t>
  </si>
  <si>
    <t>Никифорова Екатерина</t>
  </si>
  <si>
    <t>Санникова Юлия</t>
  </si>
  <si>
    <t>Лапшин Егор</t>
  </si>
  <si>
    <t>Курский Артем</t>
  </si>
  <si>
    <t>Бозюкова Александра</t>
  </si>
  <si>
    <t>Лен.обл</t>
  </si>
  <si>
    <t>СПб</t>
  </si>
  <si>
    <t>Карелия</t>
  </si>
  <si>
    <t>лен.обл</t>
  </si>
  <si>
    <t>СПБ</t>
  </si>
  <si>
    <t>I этап КубкаФГСС ЛО</t>
  </si>
  <si>
    <t>16 января 2013 г.                                ГК "ИГОРА"</t>
  </si>
  <si>
    <t>ЗВ</t>
  </si>
  <si>
    <t>Судья на старте</t>
  </si>
  <si>
    <t>Смирнов С.А.</t>
  </si>
  <si>
    <t>Зуев О.И.</t>
  </si>
  <si>
    <t>Мухин С.И.</t>
  </si>
  <si>
    <t>Новожилов Т.А.</t>
  </si>
  <si>
    <t>А</t>
  </si>
  <si>
    <t>В</t>
  </si>
  <si>
    <t>С</t>
  </si>
  <si>
    <t>Основной склон</t>
  </si>
  <si>
    <t>Андреевский</t>
  </si>
  <si>
    <t>Иванов М</t>
  </si>
  <si>
    <t>Д</t>
  </si>
  <si>
    <t>Левашев Е.</t>
  </si>
  <si>
    <t>Петров В.Ф.</t>
  </si>
  <si>
    <t>пасмурно, снег</t>
  </si>
  <si>
    <t>Сузанская Мария</t>
  </si>
  <si>
    <t>-</t>
  </si>
  <si>
    <t>Сводная таблица командных результатов</t>
  </si>
  <si>
    <t>Областные соревнования</t>
  </si>
  <si>
    <t>"Кубок Федерации ГСС ЛО"</t>
  </si>
  <si>
    <t xml:space="preserve">Юноши, девушки </t>
  </si>
  <si>
    <t>2013 год</t>
  </si>
  <si>
    <t>1 этап</t>
  </si>
  <si>
    <t>2 этап</t>
  </si>
  <si>
    <t>3 этап</t>
  </si>
  <si>
    <t>ГР</t>
  </si>
  <si>
    <t>Финал</t>
  </si>
  <si>
    <t>РОО "Спортивная федерация горнолыжного спорта и сноуборда Ленинградской области"</t>
  </si>
  <si>
    <t xml:space="preserve">Официальный протокол </t>
  </si>
  <si>
    <t>ЮНОШИ 1997-1998 годов рождения</t>
  </si>
  <si>
    <t>Не классифицированы</t>
  </si>
  <si>
    <t>Дисквалифицированы - Заезд 1 (2)</t>
  </si>
  <si>
    <t>Воронов Кирилл</t>
  </si>
  <si>
    <t>Не стартовали - Заезд1(35)</t>
  </si>
  <si>
    <t>Дисквалифицированы - Заезд 2(4)</t>
  </si>
  <si>
    <t>ГБОУ ДОД "Ленинградская ДЮСШ по горнолыжному спорту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</si>
</sst>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(* #,##0.00_);_(* \(#,##0.00\);_(* &quot;-&quot;??_);_(@_)"/>
    <numFmt numFmtId="166" formatCode="mm:ss.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0">
    <font>
      <sz val="10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color indexed="1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2"/>
      <color indexed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6" fontId="7" fillId="0" borderId="0" xfId="6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20" fontId="11" fillId="0" borderId="0" xfId="0" applyNumberFormat="1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13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6" fontId="7" fillId="0" borderId="12" xfId="61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19" fillId="0" borderId="12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10" fillId="32" borderId="0" xfId="0" applyFont="1" applyFill="1" applyAlignment="1">
      <alignment horizontal="left"/>
    </xf>
    <xf numFmtId="0" fontId="1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32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23" fillId="0" borderId="12" xfId="53" applyFont="1" applyBorder="1" applyAlignment="1">
      <alignment vertical="top" wrapText="1"/>
      <protection/>
    </xf>
    <xf numFmtId="0" fontId="23" fillId="0" borderId="12" xfId="53" applyFont="1" applyBorder="1" applyAlignment="1">
      <alignment horizontal="center" vertical="top" wrapText="1"/>
      <protection/>
    </xf>
    <xf numFmtId="0" fontId="12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5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41" borderId="13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0" fillId="0" borderId="13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0" fontId="12" fillId="0" borderId="14" xfId="0" applyFont="1" applyBorder="1" applyAlignment="1">
      <alignment horizontal="center" vertical="top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6" fontId="7" fillId="0" borderId="0" xfId="61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8" fillId="0" borderId="0" xfId="6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3" fillId="43" borderId="0" xfId="0" applyFont="1" applyFill="1" applyBorder="1" applyAlignment="1">
      <alignment/>
    </xf>
    <xf numFmtId="166" fontId="33" fillId="43" borderId="0" xfId="61" applyNumberFormat="1" applyFont="1" applyFill="1" applyBorder="1" applyAlignment="1">
      <alignment horizontal="center"/>
    </xf>
    <xf numFmtId="0" fontId="33" fillId="43" borderId="0" xfId="0" applyFont="1" applyFill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166" fontId="1" fillId="0" borderId="0" xfId="61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6" fillId="0" borderId="0" xfId="6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3" fillId="44" borderId="0" xfId="0" applyFont="1" applyFill="1" applyAlignment="1">
      <alignment/>
    </xf>
    <xf numFmtId="0" fontId="3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44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66" fontId="6" fillId="0" borderId="0" xfId="61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25" fillId="0" borderId="0" xfId="53" applyFont="1" applyBorder="1" applyAlignment="1">
      <alignment vertical="top" wrapText="1"/>
      <protection/>
    </xf>
    <xf numFmtId="0" fontId="25" fillId="0" borderId="0" xfId="53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3" fontId="8" fillId="0" borderId="12" xfId="6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PageLayoutView="0" workbookViewId="0" topLeftCell="A169">
      <selection activeCell="H1" sqref="H1"/>
    </sheetView>
  </sheetViews>
  <sheetFormatPr defaultColWidth="9.00390625" defaultRowHeight="12.75"/>
  <cols>
    <col min="1" max="1" width="7.125" style="0" customWidth="1"/>
    <col min="2" max="2" width="9.125" style="88" customWidth="1"/>
    <col min="3" max="3" width="28.00390625" style="0" customWidth="1"/>
    <col min="4" max="4" width="9.00390625" style="0" customWidth="1"/>
    <col min="5" max="5" width="9.25390625" style="0" customWidth="1"/>
    <col min="6" max="6" width="23.125" style="0" customWidth="1"/>
    <col min="7" max="7" width="0.6171875" style="0" customWidth="1"/>
  </cols>
  <sheetData>
    <row r="1" spans="3:7" ht="18.75">
      <c r="C1" s="7"/>
      <c r="D1" s="7"/>
      <c r="E1" s="7"/>
      <c r="F1" s="7"/>
      <c r="G1" s="7"/>
    </row>
    <row r="2" spans="1:7" s="11" customFormat="1" ht="15" customHeight="1">
      <c r="A2" s="246" t="s">
        <v>26</v>
      </c>
      <c r="B2" s="247" t="s">
        <v>17</v>
      </c>
      <c r="C2" s="249" t="s">
        <v>18</v>
      </c>
      <c r="D2" s="250" t="s">
        <v>19</v>
      </c>
      <c r="E2" s="250" t="s">
        <v>20</v>
      </c>
      <c r="F2" s="251" t="s">
        <v>39</v>
      </c>
      <c r="G2" s="250" t="s">
        <v>21</v>
      </c>
    </row>
    <row r="3" spans="1:7" s="12" customFormat="1" ht="15" customHeight="1">
      <c r="A3" s="246"/>
      <c r="B3" s="248"/>
      <c r="C3" s="249"/>
      <c r="D3" s="250"/>
      <c r="E3" s="250"/>
      <c r="F3" s="249"/>
      <c r="G3" s="250"/>
    </row>
    <row r="4" spans="1:7" s="12" customFormat="1" ht="38.25" customHeight="1">
      <c r="A4" s="17"/>
      <c r="B4" s="89"/>
      <c r="C4" s="93" t="s">
        <v>29</v>
      </c>
      <c r="D4" s="93"/>
      <c r="E4" s="93"/>
      <c r="F4" s="93"/>
      <c r="G4" s="34"/>
    </row>
    <row r="5" spans="2:7" ht="38.25" customHeight="1">
      <c r="B5" s="103">
        <v>1</v>
      </c>
      <c r="C5" s="76" t="s">
        <v>152</v>
      </c>
      <c r="D5" s="71">
        <v>2003</v>
      </c>
      <c r="E5" s="71" t="s">
        <v>60</v>
      </c>
      <c r="F5" s="39" t="s">
        <v>145</v>
      </c>
      <c r="G5" s="40"/>
    </row>
    <row r="6" spans="2:7" ht="38.25" customHeight="1">
      <c r="B6" s="103">
        <v>2</v>
      </c>
      <c r="C6" s="47" t="s">
        <v>171</v>
      </c>
      <c r="D6" s="71">
        <v>2004</v>
      </c>
      <c r="E6" s="71" t="s">
        <v>65</v>
      </c>
      <c r="F6" s="39" t="s">
        <v>172</v>
      </c>
      <c r="G6" s="40"/>
    </row>
    <row r="7" spans="2:7" ht="38.25" customHeight="1">
      <c r="B7" s="103">
        <v>3</v>
      </c>
      <c r="C7" s="47" t="s">
        <v>194</v>
      </c>
      <c r="D7" s="71">
        <v>2003</v>
      </c>
      <c r="E7" s="71" t="s">
        <v>103</v>
      </c>
      <c r="F7" s="39" t="s">
        <v>195</v>
      </c>
      <c r="G7" s="40"/>
    </row>
    <row r="8" spans="2:7" ht="38.25" customHeight="1">
      <c r="B8" s="103">
        <v>4</v>
      </c>
      <c r="C8" s="85" t="s">
        <v>56</v>
      </c>
      <c r="D8" s="86">
        <v>2003</v>
      </c>
      <c r="E8" s="71" t="s">
        <v>65</v>
      </c>
      <c r="F8" s="39" t="s">
        <v>49</v>
      </c>
      <c r="G8" s="40"/>
    </row>
    <row r="9" spans="2:7" ht="38.25" customHeight="1">
      <c r="B9" s="103">
        <v>5</v>
      </c>
      <c r="C9" s="47" t="s">
        <v>132</v>
      </c>
      <c r="D9" s="39">
        <v>2003</v>
      </c>
      <c r="E9" s="39" t="s">
        <v>63</v>
      </c>
      <c r="F9" s="39" t="s">
        <v>133</v>
      </c>
      <c r="G9" s="40"/>
    </row>
    <row r="10" spans="2:7" ht="38.25" customHeight="1">
      <c r="B10" s="103">
        <v>6</v>
      </c>
      <c r="C10" s="47" t="s">
        <v>139</v>
      </c>
      <c r="D10" s="71">
        <v>2005</v>
      </c>
      <c r="E10" s="71" t="s">
        <v>60</v>
      </c>
      <c r="F10" s="39" t="s">
        <v>136</v>
      </c>
      <c r="G10" s="40"/>
    </row>
    <row r="11" spans="2:7" ht="38.25" customHeight="1">
      <c r="B11" s="103">
        <v>7</v>
      </c>
      <c r="C11" s="47" t="s">
        <v>165</v>
      </c>
      <c r="D11" s="71">
        <v>2004</v>
      </c>
      <c r="E11" s="71" t="s">
        <v>103</v>
      </c>
      <c r="F11" s="39" t="s">
        <v>166</v>
      </c>
      <c r="G11" s="40"/>
    </row>
    <row r="12" spans="2:7" ht="38.25" customHeight="1">
      <c r="B12" s="103">
        <v>8</v>
      </c>
      <c r="C12" s="47" t="s">
        <v>125</v>
      </c>
      <c r="D12" s="71">
        <v>2003</v>
      </c>
      <c r="E12" s="39"/>
      <c r="F12" s="39" t="s">
        <v>118</v>
      </c>
      <c r="G12" s="40"/>
    </row>
    <row r="13" spans="2:7" ht="38.25" customHeight="1">
      <c r="B13" s="101">
        <v>9</v>
      </c>
      <c r="C13" s="47" t="s">
        <v>237</v>
      </c>
      <c r="D13" s="71">
        <v>2004</v>
      </c>
      <c r="E13" s="71" t="s">
        <v>65</v>
      </c>
      <c r="F13" s="39" t="s">
        <v>230</v>
      </c>
      <c r="G13" s="40"/>
    </row>
    <row r="14" spans="2:7" ht="38.25" customHeight="1">
      <c r="B14" s="104">
        <v>10</v>
      </c>
      <c r="C14" s="47" t="s">
        <v>53</v>
      </c>
      <c r="D14" s="71">
        <v>2005</v>
      </c>
      <c r="E14" s="71" t="s">
        <v>65</v>
      </c>
      <c r="F14" s="39" t="s">
        <v>49</v>
      </c>
      <c r="G14" s="40"/>
    </row>
    <row r="15" spans="2:7" ht="38.25" customHeight="1">
      <c r="B15" s="102">
        <v>11</v>
      </c>
      <c r="C15" s="47" t="s">
        <v>205</v>
      </c>
      <c r="D15" s="71">
        <v>2003</v>
      </c>
      <c r="E15" s="71" t="s">
        <v>103</v>
      </c>
      <c r="F15" s="39" t="s">
        <v>195</v>
      </c>
      <c r="G15" s="40"/>
    </row>
    <row r="16" spans="2:7" ht="38.25" customHeight="1">
      <c r="B16" s="102">
        <v>13</v>
      </c>
      <c r="C16" s="47" t="s">
        <v>238</v>
      </c>
      <c r="D16" s="71">
        <v>2004</v>
      </c>
      <c r="E16" s="71" t="s">
        <v>103</v>
      </c>
      <c r="F16" s="39" t="s">
        <v>230</v>
      </c>
      <c r="G16" s="40"/>
    </row>
    <row r="17" spans="2:7" ht="38.25" customHeight="1">
      <c r="B17" s="104">
        <v>14</v>
      </c>
      <c r="C17" s="76" t="s">
        <v>151</v>
      </c>
      <c r="D17" s="71">
        <v>2003</v>
      </c>
      <c r="E17" s="71" t="s">
        <v>60</v>
      </c>
      <c r="F17" s="39" t="s">
        <v>145</v>
      </c>
      <c r="G17" s="40"/>
    </row>
    <row r="18" spans="2:7" ht="38.25" customHeight="1">
      <c r="B18" s="104">
        <v>15</v>
      </c>
      <c r="C18" s="47" t="s">
        <v>173</v>
      </c>
      <c r="D18" s="71">
        <v>2003</v>
      </c>
      <c r="E18" s="71" t="s">
        <v>65</v>
      </c>
      <c r="F18" s="39" t="s">
        <v>172</v>
      </c>
      <c r="G18" s="40"/>
    </row>
    <row r="19" spans="2:7" ht="38.25" customHeight="1">
      <c r="B19" s="105">
        <v>16</v>
      </c>
      <c r="C19" s="47" t="s">
        <v>206</v>
      </c>
      <c r="D19" s="71">
        <v>2004</v>
      </c>
      <c r="E19" s="71" t="s">
        <v>60</v>
      </c>
      <c r="F19" s="39" t="s">
        <v>195</v>
      </c>
      <c r="G19" s="40"/>
    </row>
    <row r="20" spans="2:7" ht="38.25" customHeight="1">
      <c r="B20" s="118">
        <v>17</v>
      </c>
      <c r="C20" s="47" t="s">
        <v>239</v>
      </c>
      <c r="D20" s="71">
        <v>2004</v>
      </c>
      <c r="E20" s="71" t="s">
        <v>60</v>
      </c>
      <c r="F20" s="39" t="s">
        <v>230</v>
      </c>
      <c r="G20" s="40"/>
    </row>
    <row r="21" spans="2:7" ht="38.25" customHeight="1">
      <c r="B21" s="107">
        <v>18</v>
      </c>
      <c r="C21" s="47" t="s">
        <v>47</v>
      </c>
      <c r="D21" s="71">
        <v>2005</v>
      </c>
      <c r="E21" s="71" t="s">
        <v>48</v>
      </c>
      <c r="F21" s="39" t="s">
        <v>49</v>
      </c>
      <c r="G21" s="40"/>
    </row>
    <row r="22" spans="2:7" ht="38.25" customHeight="1">
      <c r="B22" s="106">
        <v>19</v>
      </c>
      <c r="C22" s="85" t="s">
        <v>116</v>
      </c>
      <c r="D22" s="86">
        <v>2003</v>
      </c>
      <c r="E22" s="87" t="s">
        <v>48</v>
      </c>
      <c r="F22" s="87" t="s">
        <v>49</v>
      </c>
      <c r="G22" s="40"/>
    </row>
    <row r="23" spans="2:7" ht="38.25" customHeight="1">
      <c r="B23" s="106">
        <v>20</v>
      </c>
      <c r="C23" s="47" t="s">
        <v>196</v>
      </c>
      <c r="D23" s="71">
        <v>2005</v>
      </c>
      <c r="E23" s="71" t="s">
        <v>68</v>
      </c>
      <c r="F23" s="39" t="s">
        <v>195</v>
      </c>
      <c r="G23" s="40"/>
    </row>
    <row r="24" spans="2:7" ht="38.25" customHeight="1">
      <c r="B24" s="115">
        <v>21</v>
      </c>
      <c r="C24" s="47" t="s">
        <v>55</v>
      </c>
      <c r="D24" s="71">
        <v>2004</v>
      </c>
      <c r="E24" s="71" t="s">
        <v>48</v>
      </c>
      <c r="F24" s="39" t="s">
        <v>49</v>
      </c>
      <c r="G24" s="40"/>
    </row>
    <row r="25" spans="2:7" ht="38.25" customHeight="1">
      <c r="B25" s="115">
        <v>22</v>
      </c>
      <c r="C25" s="47" t="s">
        <v>57</v>
      </c>
      <c r="D25" s="71">
        <v>2003</v>
      </c>
      <c r="E25" s="71" t="s">
        <v>48</v>
      </c>
      <c r="F25" s="39" t="s">
        <v>49</v>
      </c>
      <c r="G25" s="40"/>
    </row>
    <row r="26" spans="2:7" ht="38.25" customHeight="1">
      <c r="B26" s="113">
        <v>23</v>
      </c>
      <c r="C26" s="78" t="s">
        <v>207</v>
      </c>
      <c r="D26" s="77">
        <v>2005</v>
      </c>
      <c r="E26" s="77" t="s">
        <v>48</v>
      </c>
      <c r="F26" s="79" t="s">
        <v>195</v>
      </c>
      <c r="G26" s="40"/>
    </row>
    <row r="27" spans="2:7" ht="38.25" customHeight="1">
      <c r="B27" s="117">
        <v>24</v>
      </c>
      <c r="C27" s="47" t="s">
        <v>54</v>
      </c>
      <c r="D27" s="71">
        <v>2004</v>
      </c>
      <c r="E27" s="71" t="s">
        <v>48</v>
      </c>
      <c r="F27" s="39" t="s">
        <v>49</v>
      </c>
      <c r="G27" s="40"/>
    </row>
    <row r="28" spans="2:7" ht="38.25" customHeight="1">
      <c r="B28" s="117">
        <v>26</v>
      </c>
      <c r="C28" s="47" t="s">
        <v>52</v>
      </c>
      <c r="D28" s="71">
        <v>2004</v>
      </c>
      <c r="E28" s="71" t="s">
        <v>48</v>
      </c>
      <c r="F28" s="39" t="s">
        <v>49</v>
      </c>
      <c r="G28" s="40"/>
    </row>
    <row r="29" spans="2:7" ht="38.25" customHeight="1">
      <c r="B29" s="117">
        <v>28</v>
      </c>
      <c r="C29" s="47" t="s">
        <v>58</v>
      </c>
      <c r="D29" s="71">
        <v>2004</v>
      </c>
      <c r="E29" s="71" t="s">
        <v>48</v>
      </c>
      <c r="F29" s="39" t="s">
        <v>49</v>
      </c>
      <c r="G29" s="40"/>
    </row>
    <row r="30" spans="2:7" ht="38.25" customHeight="1">
      <c r="B30" s="117">
        <v>29</v>
      </c>
      <c r="C30" s="47" t="s">
        <v>51</v>
      </c>
      <c r="D30" s="71">
        <v>2004</v>
      </c>
      <c r="E30" s="71" t="s">
        <v>48</v>
      </c>
      <c r="F30" s="39" t="s">
        <v>49</v>
      </c>
      <c r="G30" s="40"/>
    </row>
    <row r="31" spans="2:7" ht="38.25" customHeight="1">
      <c r="B31" s="117">
        <v>30</v>
      </c>
      <c r="C31" s="47" t="s">
        <v>50</v>
      </c>
      <c r="D31" s="71">
        <v>2005</v>
      </c>
      <c r="E31" s="71" t="s">
        <v>48</v>
      </c>
      <c r="F31" s="39" t="s">
        <v>49</v>
      </c>
      <c r="G31" s="40"/>
    </row>
    <row r="32" spans="2:7" ht="38.25" customHeight="1">
      <c r="B32" s="117">
        <v>31</v>
      </c>
      <c r="C32" s="47" t="s">
        <v>225</v>
      </c>
      <c r="D32" s="71">
        <v>2004</v>
      </c>
      <c r="E32" s="71" t="s">
        <v>48</v>
      </c>
      <c r="F32" s="39" t="s">
        <v>49</v>
      </c>
      <c r="G32" s="40"/>
    </row>
    <row r="33" spans="2:7" ht="38.25" customHeight="1">
      <c r="B33" s="113">
        <v>32</v>
      </c>
      <c r="C33" s="80" t="s">
        <v>209</v>
      </c>
      <c r="D33" s="84">
        <v>2003</v>
      </c>
      <c r="E33" s="84" t="s">
        <v>65</v>
      </c>
      <c r="F33" s="81" t="s">
        <v>195</v>
      </c>
      <c r="G33" s="40"/>
    </row>
    <row r="34" spans="2:7" ht="38.25" customHeight="1">
      <c r="B34" s="115">
        <v>33</v>
      </c>
      <c r="C34" s="47" t="s">
        <v>224</v>
      </c>
      <c r="D34" s="71">
        <v>2003</v>
      </c>
      <c r="E34" s="71" t="s">
        <v>48</v>
      </c>
      <c r="F34" s="39" t="s">
        <v>49</v>
      </c>
      <c r="G34" s="40"/>
    </row>
    <row r="35" spans="2:7" ht="29.25" customHeight="1">
      <c r="B35" s="115">
        <v>34</v>
      </c>
      <c r="C35" s="48" t="s">
        <v>243</v>
      </c>
      <c r="D35" s="72">
        <v>2004</v>
      </c>
      <c r="E35" s="72" t="s">
        <v>48</v>
      </c>
      <c r="F35" s="41" t="s">
        <v>49</v>
      </c>
      <c r="G35" s="40"/>
    </row>
    <row r="36" spans="2:7" ht="27.75" customHeight="1">
      <c r="B36" s="90">
        <v>35</v>
      </c>
      <c r="C36" s="47"/>
      <c r="D36" s="39"/>
      <c r="E36" s="39"/>
      <c r="F36" s="39"/>
      <c r="G36" s="40"/>
    </row>
    <row r="37" spans="2:7" ht="38.25" customHeight="1">
      <c r="B37" s="94" t="s">
        <v>30</v>
      </c>
      <c r="C37" s="49"/>
      <c r="D37" s="49"/>
      <c r="E37" s="49"/>
      <c r="F37" s="49"/>
      <c r="G37" s="49"/>
    </row>
    <row r="38" spans="2:7" ht="38.25" customHeight="1">
      <c r="B38" s="103">
        <v>36</v>
      </c>
      <c r="C38" s="47" t="s">
        <v>233</v>
      </c>
      <c r="D38" s="71">
        <v>2002</v>
      </c>
      <c r="E38" s="71" t="s">
        <v>63</v>
      </c>
      <c r="F38" s="39" t="s">
        <v>230</v>
      </c>
      <c r="G38" s="40"/>
    </row>
    <row r="39" spans="2:7" ht="38.25" customHeight="1">
      <c r="B39" s="103">
        <v>37</v>
      </c>
      <c r="C39" s="47" t="s">
        <v>147</v>
      </c>
      <c r="D39" s="71">
        <v>2001</v>
      </c>
      <c r="E39" s="71" t="s">
        <v>63</v>
      </c>
      <c r="F39" s="39" t="s">
        <v>145</v>
      </c>
      <c r="G39" s="40"/>
    </row>
    <row r="40" spans="2:7" ht="38.25" customHeight="1">
      <c r="B40" s="103">
        <v>38</v>
      </c>
      <c r="C40" s="47" t="s">
        <v>198</v>
      </c>
      <c r="D40" s="71">
        <v>2002</v>
      </c>
      <c r="E40" s="71" t="s">
        <v>63</v>
      </c>
      <c r="F40" s="39" t="s">
        <v>195</v>
      </c>
      <c r="G40" s="40"/>
    </row>
    <row r="41" spans="2:7" ht="38.25" customHeight="1">
      <c r="B41" s="103">
        <v>39</v>
      </c>
      <c r="C41" s="47" t="s">
        <v>174</v>
      </c>
      <c r="D41" s="71">
        <v>2001</v>
      </c>
      <c r="E41" s="71" t="s">
        <v>63</v>
      </c>
      <c r="F41" s="39" t="s">
        <v>172</v>
      </c>
      <c r="G41" s="43"/>
    </row>
    <row r="42" spans="2:7" ht="38.25" customHeight="1">
      <c r="B42" s="103">
        <v>40</v>
      </c>
      <c r="C42" s="47" t="s">
        <v>167</v>
      </c>
      <c r="D42" s="71">
        <v>2001</v>
      </c>
      <c r="E42" s="71" t="s">
        <v>63</v>
      </c>
      <c r="F42" s="39" t="s">
        <v>166</v>
      </c>
      <c r="G42" s="43"/>
    </row>
    <row r="43" spans="2:7" ht="38.25" customHeight="1">
      <c r="B43" s="111">
        <v>41</v>
      </c>
      <c r="C43" s="85" t="s">
        <v>62</v>
      </c>
      <c r="D43" s="86">
        <v>2001</v>
      </c>
      <c r="E43" s="71" t="s">
        <v>63</v>
      </c>
      <c r="F43" s="39" t="s">
        <v>49</v>
      </c>
      <c r="G43" s="40"/>
    </row>
    <row r="44" spans="2:7" ht="38.25" customHeight="1">
      <c r="B44" s="103">
        <v>43</v>
      </c>
      <c r="C44" s="47" t="s">
        <v>138</v>
      </c>
      <c r="D44" s="71">
        <v>2002</v>
      </c>
      <c r="E44" s="39" t="s">
        <v>60</v>
      </c>
      <c r="F44" s="39" t="s">
        <v>136</v>
      </c>
      <c r="G44" s="40"/>
    </row>
    <row r="45" spans="2:7" ht="38.25" customHeight="1">
      <c r="B45" s="103">
        <v>44</v>
      </c>
      <c r="C45" s="47" t="s">
        <v>134</v>
      </c>
      <c r="D45" s="71">
        <v>2001</v>
      </c>
      <c r="E45" s="39" t="s">
        <v>25</v>
      </c>
      <c r="F45" s="39" t="s">
        <v>131</v>
      </c>
      <c r="G45" s="40"/>
    </row>
    <row r="46" spans="2:7" ht="38.25" customHeight="1">
      <c r="B46" s="104">
        <v>45</v>
      </c>
      <c r="C46" s="47" t="s">
        <v>70</v>
      </c>
      <c r="D46" s="71">
        <v>2001</v>
      </c>
      <c r="E46" s="71" t="s">
        <v>63</v>
      </c>
      <c r="F46" s="39" t="s">
        <v>49</v>
      </c>
      <c r="G46" s="40"/>
    </row>
    <row r="47" spans="2:7" ht="38.25" customHeight="1">
      <c r="B47" s="104">
        <v>46</v>
      </c>
      <c r="C47" s="47" t="s">
        <v>199</v>
      </c>
      <c r="D47" s="71">
        <v>2002</v>
      </c>
      <c r="E47" s="71" t="s">
        <v>103</v>
      </c>
      <c r="F47" s="39" t="s">
        <v>195</v>
      </c>
      <c r="G47" s="40"/>
    </row>
    <row r="48" spans="2:7" ht="38.25" customHeight="1">
      <c r="B48" s="104">
        <v>47</v>
      </c>
      <c r="C48" s="47" t="s">
        <v>168</v>
      </c>
      <c r="D48" s="71">
        <v>2002</v>
      </c>
      <c r="E48" s="71" t="s">
        <v>68</v>
      </c>
      <c r="F48" s="39" t="s">
        <v>166</v>
      </c>
      <c r="G48" s="40"/>
    </row>
    <row r="49" spans="2:7" ht="38.25" customHeight="1">
      <c r="B49" s="104">
        <v>48</v>
      </c>
      <c r="C49" s="47" t="s">
        <v>175</v>
      </c>
      <c r="D49" s="71">
        <v>2001</v>
      </c>
      <c r="E49" s="71" t="s">
        <v>68</v>
      </c>
      <c r="F49" s="39" t="s">
        <v>172</v>
      </c>
      <c r="G49" s="40"/>
    </row>
    <row r="50" spans="2:7" ht="38.25" customHeight="1">
      <c r="B50" s="104">
        <v>49</v>
      </c>
      <c r="C50" s="47" t="s">
        <v>148</v>
      </c>
      <c r="D50" s="71">
        <v>2001</v>
      </c>
      <c r="E50" s="71" t="s">
        <v>103</v>
      </c>
      <c r="F50" s="39" t="s">
        <v>145</v>
      </c>
      <c r="G50" s="40"/>
    </row>
    <row r="51" spans="2:7" ht="38.25" customHeight="1">
      <c r="B51" s="107">
        <v>50</v>
      </c>
      <c r="C51" s="47" t="s">
        <v>176</v>
      </c>
      <c r="D51" s="71">
        <v>2002</v>
      </c>
      <c r="E51" s="71" t="s">
        <v>63</v>
      </c>
      <c r="F51" s="39" t="s">
        <v>172</v>
      </c>
      <c r="G51" s="40"/>
    </row>
    <row r="52" spans="2:7" ht="38.25" customHeight="1">
      <c r="B52" s="107">
        <v>51</v>
      </c>
      <c r="C52" s="47" t="s">
        <v>149</v>
      </c>
      <c r="D52" s="71">
        <v>2001</v>
      </c>
      <c r="E52" s="71" t="s">
        <v>103</v>
      </c>
      <c r="F52" s="39" t="s">
        <v>145</v>
      </c>
      <c r="G52" s="40"/>
    </row>
    <row r="53" spans="2:7" ht="38.25" customHeight="1">
      <c r="B53" s="107">
        <v>52</v>
      </c>
      <c r="C53" s="85" t="s">
        <v>59</v>
      </c>
      <c r="D53" s="86">
        <v>2002</v>
      </c>
      <c r="E53" s="86" t="s">
        <v>103</v>
      </c>
      <c r="F53" s="39" t="s">
        <v>49</v>
      </c>
      <c r="G53" s="40"/>
    </row>
    <row r="54" spans="2:7" ht="38.25" customHeight="1">
      <c r="B54" s="107">
        <v>53</v>
      </c>
      <c r="C54" s="47" t="s">
        <v>200</v>
      </c>
      <c r="D54" s="71">
        <v>2002</v>
      </c>
      <c r="E54" s="71" t="s">
        <v>65</v>
      </c>
      <c r="F54" s="39" t="s">
        <v>195</v>
      </c>
      <c r="G54" s="40"/>
    </row>
    <row r="55" spans="2:7" ht="38.25" customHeight="1">
      <c r="B55" s="106">
        <v>54</v>
      </c>
      <c r="C55" s="47" t="s">
        <v>177</v>
      </c>
      <c r="D55" s="71">
        <v>2002</v>
      </c>
      <c r="E55" s="71" t="s">
        <v>63</v>
      </c>
      <c r="F55" s="39" t="s">
        <v>172</v>
      </c>
      <c r="G55" s="40"/>
    </row>
    <row r="56" spans="2:7" ht="38.25" customHeight="1">
      <c r="B56" s="106">
        <v>55</v>
      </c>
      <c r="C56" s="47" t="s">
        <v>73</v>
      </c>
      <c r="D56" s="71">
        <v>2002</v>
      </c>
      <c r="E56" s="86" t="s">
        <v>103</v>
      </c>
      <c r="F56" s="39" t="s">
        <v>49</v>
      </c>
      <c r="G56" s="40"/>
    </row>
    <row r="57" spans="2:7" ht="38.25" customHeight="1">
      <c r="B57" s="106">
        <v>56</v>
      </c>
      <c r="C57" s="47" t="s">
        <v>197</v>
      </c>
      <c r="D57" s="71">
        <v>2001</v>
      </c>
      <c r="E57" s="71" t="s">
        <v>48</v>
      </c>
      <c r="F57" s="39" t="s">
        <v>195</v>
      </c>
      <c r="G57" s="40"/>
    </row>
    <row r="58" spans="2:7" ht="38.25" customHeight="1">
      <c r="B58" s="106">
        <v>57</v>
      </c>
      <c r="C58" s="47" t="s">
        <v>150</v>
      </c>
      <c r="D58" s="71">
        <v>2002</v>
      </c>
      <c r="E58" s="71" t="s">
        <v>63</v>
      </c>
      <c r="F58" s="39" t="s">
        <v>145</v>
      </c>
      <c r="G58" s="43"/>
    </row>
    <row r="59" spans="2:7" ht="38.25" customHeight="1">
      <c r="B59" s="116">
        <v>58</v>
      </c>
      <c r="C59" s="85" t="s">
        <v>61</v>
      </c>
      <c r="D59" s="86">
        <v>2001</v>
      </c>
      <c r="E59" s="86" t="s">
        <v>60</v>
      </c>
      <c r="F59" s="75" t="s">
        <v>49</v>
      </c>
      <c r="G59" s="43"/>
    </row>
    <row r="60" spans="2:7" ht="38.25" customHeight="1">
      <c r="B60" s="115">
        <v>59</v>
      </c>
      <c r="C60" s="85" t="s">
        <v>64</v>
      </c>
      <c r="D60" s="86">
        <v>2001</v>
      </c>
      <c r="E60" s="86" t="s">
        <v>65</v>
      </c>
      <c r="F60" s="39" t="s">
        <v>49</v>
      </c>
      <c r="G60" s="40"/>
    </row>
    <row r="61" spans="2:7" ht="38.25" customHeight="1">
      <c r="B61" s="116">
        <v>60</v>
      </c>
      <c r="C61" s="85" t="s">
        <v>71</v>
      </c>
      <c r="D61" s="86">
        <v>2002</v>
      </c>
      <c r="E61" s="86" t="s">
        <v>65</v>
      </c>
      <c r="F61" s="39" t="s">
        <v>49</v>
      </c>
      <c r="G61" s="40"/>
    </row>
    <row r="62" spans="2:7" ht="38.25" customHeight="1">
      <c r="B62" s="115">
        <v>61</v>
      </c>
      <c r="C62" s="85" t="s">
        <v>67</v>
      </c>
      <c r="D62" s="86">
        <v>2002</v>
      </c>
      <c r="E62" s="86" t="s">
        <v>68</v>
      </c>
      <c r="F62" s="39" t="s">
        <v>49</v>
      </c>
      <c r="G62" s="43"/>
    </row>
    <row r="63" spans="2:7" ht="38.25" customHeight="1">
      <c r="B63" s="115">
        <v>62</v>
      </c>
      <c r="C63" s="47" t="s">
        <v>69</v>
      </c>
      <c r="D63" s="71">
        <v>2002</v>
      </c>
      <c r="E63" s="71" t="s">
        <v>68</v>
      </c>
      <c r="F63" s="39" t="s">
        <v>49</v>
      </c>
      <c r="G63" s="40"/>
    </row>
    <row r="64" spans="2:7" ht="38.25" customHeight="1">
      <c r="B64" s="117">
        <v>63</v>
      </c>
      <c r="C64" s="47" t="s">
        <v>66</v>
      </c>
      <c r="D64" s="82">
        <v>2001</v>
      </c>
      <c r="E64" s="71" t="s">
        <v>63</v>
      </c>
      <c r="F64" s="39" t="s">
        <v>49</v>
      </c>
      <c r="G64" s="40"/>
    </row>
    <row r="65" spans="2:7" ht="38.25" customHeight="1">
      <c r="B65" s="117">
        <v>64</v>
      </c>
      <c r="C65" s="47" t="s">
        <v>223</v>
      </c>
      <c r="D65" s="82">
        <v>2001</v>
      </c>
      <c r="E65" s="71" t="s">
        <v>60</v>
      </c>
      <c r="F65" s="39" t="s">
        <v>49</v>
      </c>
      <c r="G65" s="40"/>
    </row>
    <row r="66" spans="2:7" ht="38.25" customHeight="1">
      <c r="B66" s="117">
        <v>65</v>
      </c>
      <c r="C66" s="47" t="s">
        <v>72</v>
      </c>
      <c r="D66" s="71">
        <v>2002</v>
      </c>
      <c r="E66" s="71" t="s">
        <v>48</v>
      </c>
      <c r="F66" s="39" t="s">
        <v>49</v>
      </c>
      <c r="G66" s="43"/>
    </row>
    <row r="67" spans="2:7" ht="38.25" customHeight="1">
      <c r="B67" s="91">
        <v>66</v>
      </c>
      <c r="C67" s="83"/>
      <c r="D67" s="75"/>
      <c r="E67" s="39"/>
      <c r="F67" s="39"/>
      <c r="G67" s="40"/>
    </row>
    <row r="68" spans="2:7" ht="38.25" customHeight="1">
      <c r="B68" s="90">
        <v>67</v>
      </c>
      <c r="C68" s="80"/>
      <c r="D68" s="39"/>
      <c r="E68" s="39"/>
      <c r="F68" s="39"/>
      <c r="G68" s="40"/>
    </row>
    <row r="69" spans="2:7" ht="38.25" customHeight="1">
      <c r="B69" s="95" t="s">
        <v>31</v>
      </c>
      <c r="C69" s="50"/>
      <c r="D69" s="50"/>
      <c r="E69" s="50"/>
      <c r="F69" s="50"/>
      <c r="G69" s="50"/>
    </row>
    <row r="70" spans="2:7" ht="38.25" customHeight="1">
      <c r="B70" s="111">
        <v>68</v>
      </c>
      <c r="C70" s="47" t="s">
        <v>144</v>
      </c>
      <c r="D70" s="71">
        <v>1999</v>
      </c>
      <c r="E70" s="71" t="s">
        <v>63</v>
      </c>
      <c r="F70" s="39" t="s">
        <v>145</v>
      </c>
      <c r="G70" s="40"/>
    </row>
    <row r="71" spans="2:7" ht="38.25" customHeight="1">
      <c r="B71" s="103">
        <v>69</v>
      </c>
      <c r="C71" s="47" t="s">
        <v>137</v>
      </c>
      <c r="D71" s="71">
        <v>2000</v>
      </c>
      <c r="E71" s="39" t="s">
        <v>63</v>
      </c>
      <c r="F71" s="39" t="s">
        <v>136</v>
      </c>
      <c r="G71" s="40"/>
    </row>
    <row r="72" spans="2:7" ht="38.25" customHeight="1">
      <c r="B72" s="111">
        <v>70</v>
      </c>
      <c r="C72" s="85" t="s">
        <v>74</v>
      </c>
      <c r="D72" s="86">
        <v>1999</v>
      </c>
      <c r="E72" s="86" t="s">
        <v>25</v>
      </c>
      <c r="F72" s="39" t="s">
        <v>49</v>
      </c>
      <c r="G72" s="40"/>
    </row>
    <row r="73" spans="2:7" ht="38.25" customHeight="1">
      <c r="B73" s="103">
        <v>71</v>
      </c>
      <c r="C73" s="47" t="s">
        <v>178</v>
      </c>
      <c r="D73" s="71">
        <v>2000</v>
      </c>
      <c r="E73" s="71" t="s">
        <v>25</v>
      </c>
      <c r="F73" s="39" t="s">
        <v>172</v>
      </c>
      <c r="G73" s="40"/>
    </row>
    <row r="74" spans="2:7" ht="38.25" customHeight="1">
      <c r="B74" s="111">
        <v>72</v>
      </c>
      <c r="C74" s="85" t="s">
        <v>130</v>
      </c>
      <c r="D74" s="86">
        <v>2000</v>
      </c>
      <c r="E74" s="87" t="s">
        <v>25</v>
      </c>
      <c r="F74" s="87" t="s">
        <v>131</v>
      </c>
      <c r="G74" s="42"/>
    </row>
    <row r="75" spans="2:7" ht="38.25" customHeight="1">
      <c r="B75" s="111">
        <v>73</v>
      </c>
      <c r="C75" s="85" t="s">
        <v>117</v>
      </c>
      <c r="D75" s="86">
        <v>1999</v>
      </c>
      <c r="E75" s="87" t="s">
        <v>63</v>
      </c>
      <c r="F75" s="87" t="s">
        <v>118</v>
      </c>
      <c r="G75" s="42"/>
    </row>
    <row r="76" spans="2:7" ht="38.25" customHeight="1">
      <c r="B76" s="109">
        <v>74</v>
      </c>
      <c r="C76" s="85" t="s">
        <v>121</v>
      </c>
      <c r="D76" s="86">
        <v>1999</v>
      </c>
      <c r="E76" s="87" t="s">
        <v>103</v>
      </c>
      <c r="F76" s="87" t="s">
        <v>118</v>
      </c>
      <c r="G76" s="42"/>
    </row>
    <row r="77" spans="2:7" ht="38.25" customHeight="1">
      <c r="B77" s="104">
        <v>75</v>
      </c>
      <c r="C77" s="47" t="s">
        <v>146</v>
      </c>
      <c r="D77" s="71">
        <v>2000</v>
      </c>
      <c r="E77" s="71" t="s">
        <v>63</v>
      </c>
      <c r="F77" s="39" t="s">
        <v>145</v>
      </c>
      <c r="G77" s="40"/>
    </row>
    <row r="78" spans="2:7" ht="38.25" customHeight="1">
      <c r="B78" s="104">
        <v>76</v>
      </c>
      <c r="C78" s="85" t="s">
        <v>76</v>
      </c>
      <c r="D78" s="86">
        <v>2000</v>
      </c>
      <c r="E78" s="86" t="s">
        <v>63</v>
      </c>
      <c r="F78" s="39" t="s">
        <v>49</v>
      </c>
      <c r="G78" s="42"/>
    </row>
    <row r="79" spans="2:7" ht="38.25" customHeight="1">
      <c r="B79" s="109">
        <v>77</v>
      </c>
      <c r="C79" s="47" t="s">
        <v>179</v>
      </c>
      <c r="D79" s="71">
        <v>2000</v>
      </c>
      <c r="E79" s="71" t="s">
        <v>63</v>
      </c>
      <c r="F79" s="75" t="s">
        <v>172</v>
      </c>
      <c r="G79" s="42"/>
    </row>
    <row r="80" spans="2:7" ht="38.25" customHeight="1">
      <c r="B80" s="110">
        <v>78</v>
      </c>
      <c r="C80" s="47" t="s">
        <v>180</v>
      </c>
      <c r="D80" s="71">
        <v>2000</v>
      </c>
      <c r="E80" s="71" t="s">
        <v>63</v>
      </c>
      <c r="F80" s="75" t="s">
        <v>172</v>
      </c>
      <c r="G80" s="42"/>
    </row>
    <row r="81" spans="2:7" ht="38.25" customHeight="1">
      <c r="B81" s="107">
        <v>79</v>
      </c>
      <c r="C81" s="85" t="s">
        <v>75</v>
      </c>
      <c r="D81" s="86">
        <v>1999</v>
      </c>
      <c r="E81" s="86" t="s">
        <v>63</v>
      </c>
      <c r="F81" s="39" t="s">
        <v>49</v>
      </c>
      <c r="G81" s="42"/>
    </row>
    <row r="82" spans="2:7" ht="38.25" customHeight="1">
      <c r="B82" s="119">
        <v>80</v>
      </c>
      <c r="C82" s="47" t="s">
        <v>218</v>
      </c>
      <c r="D82" s="71">
        <v>1999</v>
      </c>
      <c r="E82" s="71" t="s">
        <v>103</v>
      </c>
      <c r="F82" s="39" t="s">
        <v>49</v>
      </c>
      <c r="G82" s="42"/>
    </row>
    <row r="83" spans="2:7" ht="38.25" customHeight="1">
      <c r="B83" s="92">
        <v>81</v>
      </c>
      <c r="C83" s="47"/>
      <c r="D83" s="71"/>
      <c r="E83" s="71"/>
      <c r="F83" s="39"/>
      <c r="G83" s="42"/>
    </row>
    <row r="84" spans="2:7" ht="38.25" customHeight="1">
      <c r="B84" s="92">
        <v>82</v>
      </c>
      <c r="C84" s="47"/>
      <c r="D84" s="71"/>
      <c r="E84" s="71"/>
      <c r="F84" s="39"/>
      <c r="G84" s="42"/>
    </row>
    <row r="85" spans="2:7" ht="38.25" customHeight="1">
      <c r="B85" s="96" t="s">
        <v>80</v>
      </c>
      <c r="C85" s="51"/>
      <c r="D85" s="51"/>
      <c r="E85" s="51"/>
      <c r="F85" s="51"/>
      <c r="G85" s="51"/>
    </row>
    <row r="86" spans="2:7" ht="38.25" customHeight="1">
      <c r="B86" s="103">
        <v>83</v>
      </c>
      <c r="C86" s="47" t="s">
        <v>181</v>
      </c>
      <c r="D86" s="71">
        <v>1998</v>
      </c>
      <c r="E86" s="71" t="s">
        <v>63</v>
      </c>
      <c r="F86" s="39" t="s">
        <v>172</v>
      </c>
      <c r="G86" s="40"/>
    </row>
    <row r="87" spans="2:7" ht="38.25" customHeight="1">
      <c r="B87" s="103">
        <v>84</v>
      </c>
      <c r="C87" s="47" t="s">
        <v>78</v>
      </c>
      <c r="D87" s="71">
        <v>1998</v>
      </c>
      <c r="E87" s="71" t="s">
        <v>25</v>
      </c>
      <c r="F87" s="39" t="s">
        <v>49</v>
      </c>
      <c r="G87" s="40"/>
    </row>
    <row r="88" spans="2:7" ht="38.25" customHeight="1">
      <c r="B88" s="109">
        <v>85</v>
      </c>
      <c r="C88" s="73" t="s">
        <v>79</v>
      </c>
      <c r="D88" s="74">
        <v>1997</v>
      </c>
      <c r="E88" s="74" t="s">
        <v>25</v>
      </c>
      <c r="F88" s="39" t="s">
        <v>49</v>
      </c>
      <c r="G88" s="40"/>
    </row>
    <row r="89" spans="2:7" ht="38.25" customHeight="1">
      <c r="B89" s="104">
        <v>86</v>
      </c>
      <c r="C89" s="47" t="s">
        <v>240</v>
      </c>
      <c r="D89" s="71">
        <v>1997</v>
      </c>
      <c r="E89" s="39" t="s">
        <v>25</v>
      </c>
      <c r="F89" s="39" t="s">
        <v>172</v>
      </c>
      <c r="G89" s="40"/>
    </row>
    <row r="90" spans="2:7" ht="38.25" customHeight="1">
      <c r="B90" s="110">
        <v>87</v>
      </c>
      <c r="C90" s="78" t="s">
        <v>77</v>
      </c>
      <c r="D90" s="77">
        <v>1997</v>
      </c>
      <c r="E90" s="77" t="s">
        <v>25</v>
      </c>
      <c r="F90" s="39" t="s">
        <v>49</v>
      </c>
      <c r="G90" s="40"/>
    </row>
    <row r="91" spans="2:7" ht="38.25" customHeight="1">
      <c r="B91" s="92">
        <v>88</v>
      </c>
      <c r="C91" s="78"/>
      <c r="D91" s="77"/>
      <c r="E91" s="77"/>
      <c r="F91" s="39"/>
      <c r="G91" s="40"/>
    </row>
    <row r="92" spans="2:7" ht="38.25" customHeight="1">
      <c r="B92" s="96" t="s">
        <v>33</v>
      </c>
      <c r="C92" s="51"/>
      <c r="D92" s="51"/>
      <c r="E92" s="51"/>
      <c r="F92" s="51"/>
      <c r="G92" s="51"/>
    </row>
    <row r="93" spans="2:7" ht="38.25" customHeight="1">
      <c r="B93" s="90">
        <v>89</v>
      </c>
      <c r="C93" s="47"/>
      <c r="D93" s="71"/>
      <c r="E93" s="39"/>
      <c r="F93" s="39"/>
      <c r="G93" s="40"/>
    </row>
    <row r="94" spans="2:7" ht="38.25" customHeight="1">
      <c r="B94" s="90"/>
      <c r="C94" s="47"/>
      <c r="D94" s="71"/>
      <c r="E94" s="39"/>
      <c r="F94" s="39"/>
      <c r="G94" s="40"/>
    </row>
    <row r="95" spans="2:7" ht="38.25" customHeight="1">
      <c r="B95" s="90"/>
      <c r="C95" s="47"/>
      <c r="D95" s="71"/>
      <c r="E95" s="39"/>
      <c r="F95" s="39"/>
      <c r="G95" s="40"/>
    </row>
    <row r="96" spans="2:7" ht="38.25" customHeight="1">
      <c r="B96" s="96" t="s">
        <v>34</v>
      </c>
      <c r="C96" s="51"/>
      <c r="D96" s="51"/>
      <c r="E96" s="51"/>
      <c r="F96" s="51"/>
      <c r="G96" s="51"/>
    </row>
    <row r="97" spans="2:7" ht="38.25" customHeight="1">
      <c r="B97" s="103">
        <v>1</v>
      </c>
      <c r="C97" s="47" t="s">
        <v>153</v>
      </c>
      <c r="D97" s="71">
        <v>2003</v>
      </c>
      <c r="E97" s="71" t="s">
        <v>63</v>
      </c>
      <c r="F97" s="39" t="s">
        <v>145</v>
      </c>
      <c r="G97" s="40"/>
    </row>
    <row r="98" spans="2:7" ht="38.25" customHeight="1">
      <c r="B98" s="103">
        <v>2</v>
      </c>
      <c r="C98" s="47" t="s">
        <v>210</v>
      </c>
      <c r="D98" s="71">
        <v>2003</v>
      </c>
      <c r="E98" s="71" t="s">
        <v>103</v>
      </c>
      <c r="F98" s="39" t="s">
        <v>195</v>
      </c>
      <c r="G98" s="40"/>
    </row>
    <row r="99" spans="2:7" ht="38.25" customHeight="1">
      <c r="B99" s="103">
        <v>3</v>
      </c>
      <c r="C99" s="47" t="s">
        <v>84</v>
      </c>
      <c r="D99" s="71">
        <v>2003</v>
      </c>
      <c r="E99" s="71" t="s">
        <v>63</v>
      </c>
      <c r="F99" s="39" t="s">
        <v>49</v>
      </c>
      <c r="G99" s="40"/>
    </row>
    <row r="100" spans="2:7" ht="38.25" customHeight="1">
      <c r="B100" s="103">
        <v>4</v>
      </c>
      <c r="C100" s="47" t="s">
        <v>169</v>
      </c>
      <c r="D100" s="71">
        <v>2003</v>
      </c>
      <c r="E100" s="71" t="s">
        <v>103</v>
      </c>
      <c r="F100" s="39" t="s">
        <v>166</v>
      </c>
      <c r="G100" s="40"/>
    </row>
    <row r="101" spans="2:7" ht="38.25" customHeight="1">
      <c r="B101" s="103">
        <v>5</v>
      </c>
      <c r="C101" s="47" t="s">
        <v>182</v>
      </c>
      <c r="D101" s="71">
        <v>2003</v>
      </c>
      <c r="E101" s="71" t="s">
        <v>60</v>
      </c>
      <c r="F101" s="39" t="s">
        <v>172</v>
      </c>
      <c r="G101" s="40"/>
    </row>
    <row r="102" spans="2:7" ht="38.25" customHeight="1">
      <c r="B102" s="103">
        <v>6</v>
      </c>
      <c r="C102" s="47" t="s">
        <v>127</v>
      </c>
      <c r="D102" s="71">
        <v>2005</v>
      </c>
      <c r="E102" s="71"/>
      <c r="F102" s="39" t="s">
        <v>118</v>
      </c>
      <c r="G102" s="44"/>
    </row>
    <row r="103" spans="2:7" ht="38.25" customHeight="1">
      <c r="B103" s="103">
        <v>7</v>
      </c>
      <c r="C103" s="47" t="s">
        <v>135</v>
      </c>
      <c r="D103" s="71">
        <v>2003</v>
      </c>
      <c r="E103" s="71" t="s">
        <v>63</v>
      </c>
      <c r="F103" s="39" t="s">
        <v>131</v>
      </c>
      <c r="G103" s="40"/>
    </row>
    <row r="104" spans="2:7" ht="38.25" customHeight="1">
      <c r="B104" s="103">
        <v>8</v>
      </c>
      <c r="C104" s="47" t="s">
        <v>140</v>
      </c>
      <c r="D104" s="71">
        <v>2003</v>
      </c>
      <c r="E104" s="71" t="s">
        <v>60</v>
      </c>
      <c r="F104" s="39" t="s">
        <v>136</v>
      </c>
      <c r="G104" s="40"/>
    </row>
    <row r="105" spans="2:7" ht="38.25" customHeight="1">
      <c r="B105" s="103">
        <v>9</v>
      </c>
      <c r="C105" s="47" t="s">
        <v>229</v>
      </c>
      <c r="D105" s="71">
        <v>2004</v>
      </c>
      <c r="E105" s="71"/>
      <c r="F105" s="39" t="s">
        <v>230</v>
      </c>
      <c r="G105" s="40"/>
    </row>
    <row r="106" spans="2:7" ht="38.25" customHeight="1">
      <c r="B106" s="104">
        <v>10</v>
      </c>
      <c r="C106" s="47" t="s">
        <v>211</v>
      </c>
      <c r="D106" s="71">
        <v>2004</v>
      </c>
      <c r="E106" s="71" t="s">
        <v>208</v>
      </c>
      <c r="F106" s="39" t="s">
        <v>195</v>
      </c>
      <c r="G106" s="44"/>
    </row>
    <row r="107" spans="2:7" ht="38.25" customHeight="1">
      <c r="B107" s="104">
        <v>11</v>
      </c>
      <c r="C107" s="47" t="s">
        <v>154</v>
      </c>
      <c r="D107" s="71">
        <v>2003</v>
      </c>
      <c r="E107" s="71" t="s">
        <v>103</v>
      </c>
      <c r="F107" s="39" t="s">
        <v>145</v>
      </c>
      <c r="G107" s="40"/>
    </row>
    <row r="108" spans="2:7" ht="38.25" customHeight="1">
      <c r="B108" s="104">
        <v>12</v>
      </c>
      <c r="C108" s="47" t="s">
        <v>184</v>
      </c>
      <c r="D108" s="71">
        <v>2004</v>
      </c>
      <c r="E108" s="71" t="s">
        <v>60</v>
      </c>
      <c r="F108" s="39" t="s">
        <v>172</v>
      </c>
      <c r="G108" s="44"/>
    </row>
    <row r="109" spans="2:7" ht="38.25" customHeight="1">
      <c r="B109" s="104">
        <v>13</v>
      </c>
      <c r="C109" s="47" t="s">
        <v>170</v>
      </c>
      <c r="D109" s="71">
        <v>2003</v>
      </c>
      <c r="E109" s="71" t="s">
        <v>65</v>
      </c>
      <c r="F109" s="39" t="s">
        <v>166</v>
      </c>
      <c r="G109" s="40"/>
    </row>
    <row r="110" spans="2:7" ht="38.25" customHeight="1">
      <c r="B110" s="104">
        <v>14</v>
      </c>
      <c r="C110" s="47" t="s">
        <v>141</v>
      </c>
      <c r="D110" s="71">
        <v>2004</v>
      </c>
      <c r="E110" s="71" t="s">
        <v>103</v>
      </c>
      <c r="F110" s="39" t="s">
        <v>136</v>
      </c>
      <c r="G110" s="40"/>
    </row>
    <row r="111" spans="2:7" ht="38.25" customHeight="1">
      <c r="B111" s="102">
        <v>15</v>
      </c>
      <c r="C111" s="47" t="s">
        <v>231</v>
      </c>
      <c r="D111" s="71">
        <v>2005</v>
      </c>
      <c r="E111" s="71" t="s">
        <v>60</v>
      </c>
      <c r="F111" s="39" t="s">
        <v>230</v>
      </c>
      <c r="G111" s="40"/>
    </row>
    <row r="112" spans="2:7" ht="38.25" customHeight="1">
      <c r="B112" s="104">
        <v>16</v>
      </c>
      <c r="C112" s="47" t="s">
        <v>86</v>
      </c>
      <c r="D112" s="71">
        <v>2003</v>
      </c>
      <c r="E112" s="71" t="s">
        <v>103</v>
      </c>
      <c r="F112" s="39" t="s">
        <v>49</v>
      </c>
      <c r="G112" s="40"/>
    </row>
    <row r="113" spans="2:7" ht="38.25" customHeight="1">
      <c r="B113" s="104">
        <v>17</v>
      </c>
      <c r="C113" s="47" t="s">
        <v>126</v>
      </c>
      <c r="D113" s="71">
        <v>2004</v>
      </c>
      <c r="E113" s="71" t="s">
        <v>65</v>
      </c>
      <c r="F113" s="39" t="s">
        <v>118</v>
      </c>
      <c r="G113" s="44"/>
    </row>
    <row r="114" spans="2:7" ht="38.25" customHeight="1">
      <c r="B114" s="107">
        <v>18</v>
      </c>
      <c r="C114" s="47" t="s">
        <v>183</v>
      </c>
      <c r="D114" s="71">
        <v>2004</v>
      </c>
      <c r="E114" s="71" t="s">
        <v>60</v>
      </c>
      <c r="F114" s="39" t="s">
        <v>172</v>
      </c>
      <c r="G114" s="44"/>
    </row>
    <row r="115" spans="2:7" ht="38.25" customHeight="1">
      <c r="B115" s="107">
        <v>19</v>
      </c>
      <c r="C115" s="47" t="s">
        <v>81</v>
      </c>
      <c r="D115" s="71">
        <v>2004</v>
      </c>
      <c r="E115" s="71" t="s">
        <v>60</v>
      </c>
      <c r="F115" s="39" t="s">
        <v>49</v>
      </c>
      <c r="G115" s="40"/>
    </row>
    <row r="116" spans="2:7" ht="38.25" customHeight="1">
      <c r="B116" s="107">
        <v>20</v>
      </c>
      <c r="C116" s="47" t="s">
        <v>212</v>
      </c>
      <c r="D116" s="71">
        <v>2003</v>
      </c>
      <c r="E116" s="71"/>
      <c r="F116" s="39" t="s">
        <v>195</v>
      </c>
      <c r="G116" s="40"/>
    </row>
    <row r="117" spans="2:7" ht="38.25" customHeight="1">
      <c r="B117" s="114">
        <v>21</v>
      </c>
      <c r="C117" s="78" t="s">
        <v>142</v>
      </c>
      <c r="D117" s="77">
        <v>2005</v>
      </c>
      <c r="E117" s="77" t="s">
        <v>68</v>
      </c>
      <c r="F117" s="39" t="s">
        <v>136</v>
      </c>
      <c r="G117" s="40"/>
    </row>
    <row r="118" spans="2:7" ht="38.25" customHeight="1">
      <c r="B118" s="107">
        <v>22</v>
      </c>
      <c r="C118" s="55" t="s">
        <v>155</v>
      </c>
      <c r="D118" s="71">
        <v>2003</v>
      </c>
      <c r="E118" s="71" t="s">
        <v>63</v>
      </c>
      <c r="F118" s="39" t="s">
        <v>145</v>
      </c>
      <c r="G118" s="40"/>
    </row>
    <row r="119" spans="2:7" ht="38.25" customHeight="1">
      <c r="B119" s="106">
        <v>23</v>
      </c>
      <c r="C119" s="47" t="s">
        <v>213</v>
      </c>
      <c r="D119" s="71">
        <v>2005</v>
      </c>
      <c r="E119" s="71" t="s">
        <v>48</v>
      </c>
      <c r="F119" s="39" t="s">
        <v>195</v>
      </c>
      <c r="G119" s="40"/>
    </row>
    <row r="120" spans="2:7" ht="38.25" customHeight="1">
      <c r="B120" s="106">
        <v>24</v>
      </c>
      <c r="C120" s="47" t="s">
        <v>83</v>
      </c>
      <c r="D120" s="71">
        <v>2005</v>
      </c>
      <c r="E120" s="71" t="s">
        <v>65</v>
      </c>
      <c r="F120" s="39" t="s">
        <v>49</v>
      </c>
      <c r="G120" s="40"/>
    </row>
    <row r="121" spans="2:7" ht="38.25" customHeight="1">
      <c r="B121" s="106">
        <v>25</v>
      </c>
      <c r="C121" s="47" t="s">
        <v>156</v>
      </c>
      <c r="D121" s="71">
        <v>2003</v>
      </c>
      <c r="E121" s="71" t="s">
        <v>48</v>
      </c>
      <c r="F121" s="39" t="s">
        <v>145</v>
      </c>
      <c r="G121" s="40"/>
    </row>
    <row r="122" spans="2:7" ht="38.25" customHeight="1">
      <c r="B122" s="106">
        <v>26</v>
      </c>
      <c r="C122" s="47" t="s">
        <v>241</v>
      </c>
      <c r="D122" s="71">
        <v>2003</v>
      </c>
      <c r="E122" s="71" t="s">
        <v>103</v>
      </c>
      <c r="F122" s="39" t="s">
        <v>172</v>
      </c>
      <c r="G122" s="44"/>
    </row>
    <row r="123" spans="2:7" ht="38.25" customHeight="1">
      <c r="B123" s="113">
        <v>27</v>
      </c>
      <c r="C123" s="85" t="s">
        <v>90</v>
      </c>
      <c r="D123" s="86">
        <v>2005</v>
      </c>
      <c r="E123" s="86" t="s">
        <v>48</v>
      </c>
      <c r="F123" s="87" t="s">
        <v>49</v>
      </c>
      <c r="G123" s="40"/>
    </row>
    <row r="124" spans="2:7" ht="38.25" customHeight="1">
      <c r="B124" s="113">
        <v>28</v>
      </c>
      <c r="C124" s="47" t="s">
        <v>82</v>
      </c>
      <c r="D124" s="71">
        <v>2005</v>
      </c>
      <c r="E124" s="71" t="s">
        <v>48</v>
      </c>
      <c r="F124" s="39" t="s">
        <v>49</v>
      </c>
      <c r="G124" s="40"/>
    </row>
    <row r="125" spans="2:7" ht="38.25" customHeight="1">
      <c r="B125" s="113">
        <v>28</v>
      </c>
      <c r="C125" s="47" t="s">
        <v>242</v>
      </c>
      <c r="D125" s="71">
        <v>2004</v>
      </c>
      <c r="E125" s="71" t="s">
        <v>68</v>
      </c>
      <c r="F125" s="75" t="s">
        <v>172</v>
      </c>
      <c r="G125" s="44"/>
    </row>
    <row r="126" spans="2:7" ht="38.25" customHeight="1">
      <c r="B126" s="113">
        <v>29</v>
      </c>
      <c r="C126" s="78" t="s">
        <v>89</v>
      </c>
      <c r="D126" s="77">
        <v>2005</v>
      </c>
      <c r="E126" s="77" t="s">
        <v>48</v>
      </c>
      <c r="F126" s="39" t="s">
        <v>49</v>
      </c>
      <c r="G126" s="40"/>
    </row>
    <row r="127" spans="2:7" ht="38.25" customHeight="1">
      <c r="B127" s="112">
        <v>30</v>
      </c>
      <c r="C127" s="47" t="s">
        <v>185</v>
      </c>
      <c r="D127" s="71">
        <v>2005</v>
      </c>
      <c r="E127" s="71" t="s">
        <v>68</v>
      </c>
      <c r="F127" s="75" t="s">
        <v>172</v>
      </c>
      <c r="G127" s="44"/>
    </row>
    <row r="128" spans="2:7" ht="38.25" customHeight="1">
      <c r="B128" s="112">
        <v>31</v>
      </c>
      <c r="C128" s="47" t="s">
        <v>228</v>
      </c>
      <c r="D128" s="71">
        <v>2003</v>
      </c>
      <c r="E128" s="71" t="s">
        <v>68</v>
      </c>
      <c r="F128" s="75" t="s">
        <v>119</v>
      </c>
      <c r="G128" s="40"/>
    </row>
    <row r="129" spans="2:7" ht="38.25" customHeight="1">
      <c r="B129" s="112">
        <v>32</v>
      </c>
      <c r="C129" s="47" t="s">
        <v>186</v>
      </c>
      <c r="D129" s="71">
        <v>2005</v>
      </c>
      <c r="E129" s="71"/>
      <c r="F129" s="75" t="s">
        <v>172</v>
      </c>
      <c r="G129" s="44"/>
    </row>
    <row r="130" spans="2:7" ht="38.25" customHeight="1">
      <c r="B130" s="112">
        <v>33</v>
      </c>
      <c r="C130" s="47" t="s">
        <v>87</v>
      </c>
      <c r="D130" s="71">
        <v>2003</v>
      </c>
      <c r="E130" s="71" t="s">
        <v>48</v>
      </c>
      <c r="F130" s="75" t="s">
        <v>49</v>
      </c>
      <c r="G130" s="40"/>
    </row>
    <row r="131" spans="2:7" ht="38.25" customHeight="1">
      <c r="B131" s="112">
        <v>34</v>
      </c>
      <c r="C131" s="80" t="s">
        <v>88</v>
      </c>
      <c r="D131" s="84">
        <v>2003</v>
      </c>
      <c r="E131" s="84" t="s">
        <v>48</v>
      </c>
      <c r="F131" s="39" t="s">
        <v>49</v>
      </c>
      <c r="G131" s="40"/>
    </row>
    <row r="132" spans="2:7" ht="38.25" customHeight="1">
      <c r="B132" s="113">
        <v>35</v>
      </c>
      <c r="C132" s="80" t="s">
        <v>85</v>
      </c>
      <c r="D132" s="84">
        <v>2003</v>
      </c>
      <c r="E132" s="84" t="s">
        <v>65</v>
      </c>
      <c r="F132" s="39" t="s">
        <v>49</v>
      </c>
      <c r="G132" s="40"/>
    </row>
    <row r="133" spans="2:7" ht="38.25" customHeight="1">
      <c r="B133" s="113">
        <v>37</v>
      </c>
      <c r="C133" s="47" t="s">
        <v>120</v>
      </c>
      <c r="D133" s="71">
        <v>2004</v>
      </c>
      <c r="E133" s="71" t="s">
        <v>48</v>
      </c>
      <c r="F133" s="39" t="s">
        <v>119</v>
      </c>
      <c r="G133" s="40"/>
    </row>
    <row r="134" spans="2:7" ht="38.25" customHeight="1">
      <c r="B134" s="113">
        <v>38</v>
      </c>
      <c r="C134" s="47" t="s">
        <v>219</v>
      </c>
      <c r="D134" s="71">
        <v>2003</v>
      </c>
      <c r="E134" s="71" t="s">
        <v>60</v>
      </c>
      <c r="F134" s="75" t="s">
        <v>119</v>
      </c>
      <c r="G134" s="40"/>
    </row>
    <row r="135" spans="2:7" ht="38.25" customHeight="1">
      <c r="B135" s="90">
        <v>39</v>
      </c>
      <c r="C135" s="47"/>
      <c r="D135" s="39"/>
      <c r="E135" s="39"/>
      <c r="F135" s="39"/>
      <c r="G135" s="40"/>
    </row>
    <row r="136" spans="2:7" ht="38.25" customHeight="1">
      <c r="B136" s="90">
        <v>40</v>
      </c>
      <c r="C136" s="55"/>
      <c r="D136" s="39"/>
      <c r="E136" s="39"/>
      <c r="F136" s="39"/>
      <c r="G136" s="40"/>
    </row>
    <row r="137" spans="2:7" ht="38.25" customHeight="1">
      <c r="B137" s="94" t="s">
        <v>35</v>
      </c>
      <c r="C137" s="49"/>
      <c r="D137" s="49"/>
      <c r="E137" s="49"/>
      <c r="F137" s="49"/>
      <c r="G137" s="49"/>
    </row>
    <row r="138" spans="2:7" ht="38.25" customHeight="1">
      <c r="B138" s="103">
        <v>41</v>
      </c>
      <c r="C138" s="47" t="s">
        <v>214</v>
      </c>
      <c r="D138" s="71">
        <v>2001</v>
      </c>
      <c r="E138" s="71" t="s">
        <v>63</v>
      </c>
      <c r="F138" s="39" t="s">
        <v>195</v>
      </c>
      <c r="G138" s="40"/>
    </row>
    <row r="139" spans="2:7" ht="38.25" customHeight="1">
      <c r="B139" s="103">
        <v>42</v>
      </c>
      <c r="C139" s="47" t="s">
        <v>124</v>
      </c>
      <c r="D139" s="39">
        <v>2002</v>
      </c>
      <c r="E139" s="39" t="s">
        <v>63</v>
      </c>
      <c r="F139" s="39" t="s">
        <v>118</v>
      </c>
      <c r="G139" s="40"/>
    </row>
    <row r="140" spans="2:7" ht="38.25" customHeight="1">
      <c r="B140" s="103">
        <v>43</v>
      </c>
      <c r="C140" s="47" t="s">
        <v>187</v>
      </c>
      <c r="D140" s="71">
        <v>2001</v>
      </c>
      <c r="E140" s="71" t="s">
        <v>63</v>
      </c>
      <c r="F140" s="39" t="s">
        <v>172</v>
      </c>
      <c r="G140" s="40"/>
    </row>
    <row r="141" spans="2:7" ht="38.25" customHeight="1">
      <c r="B141" s="103">
        <v>44</v>
      </c>
      <c r="C141" s="47" t="s">
        <v>157</v>
      </c>
      <c r="D141" s="71">
        <v>2001</v>
      </c>
      <c r="E141" s="71" t="s">
        <v>63</v>
      </c>
      <c r="F141" s="39" t="s">
        <v>145</v>
      </c>
      <c r="G141" s="40"/>
    </row>
    <row r="142" spans="2:7" ht="38.25" customHeight="1">
      <c r="B142" s="103">
        <v>45</v>
      </c>
      <c r="C142" s="47" t="s">
        <v>143</v>
      </c>
      <c r="D142" s="39">
        <v>2002</v>
      </c>
      <c r="E142" s="39" t="s">
        <v>60</v>
      </c>
      <c r="F142" s="39" t="s">
        <v>136</v>
      </c>
      <c r="G142" s="40"/>
    </row>
    <row r="143" spans="2:7" ht="38.25" customHeight="1">
      <c r="B143" s="101">
        <v>46</v>
      </c>
      <c r="C143" s="47" t="s">
        <v>232</v>
      </c>
      <c r="D143" s="71">
        <v>2001</v>
      </c>
      <c r="E143" s="71" t="s">
        <v>63</v>
      </c>
      <c r="F143" s="39" t="s">
        <v>230</v>
      </c>
      <c r="G143" s="40"/>
    </row>
    <row r="144" spans="2:7" ht="38.25" customHeight="1">
      <c r="B144" s="103">
        <v>47</v>
      </c>
      <c r="C144" s="47" t="s">
        <v>92</v>
      </c>
      <c r="D144" s="71">
        <v>2001</v>
      </c>
      <c r="E144" s="71" t="s">
        <v>63</v>
      </c>
      <c r="F144" s="39" t="s">
        <v>49</v>
      </c>
      <c r="G144" s="40"/>
    </row>
    <row r="145" spans="2:7" ht="38.25" customHeight="1">
      <c r="B145" s="104">
        <v>48</v>
      </c>
      <c r="C145" s="47" t="s">
        <v>201</v>
      </c>
      <c r="D145" s="71">
        <v>2001</v>
      </c>
      <c r="E145" s="71" t="s">
        <v>68</v>
      </c>
      <c r="F145" s="39" t="s">
        <v>195</v>
      </c>
      <c r="G145" s="40"/>
    </row>
    <row r="146" spans="2:7" ht="38.25" customHeight="1">
      <c r="B146" s="104">
        <v>49</v>
      </c>
      <c r="C146" s="47" t="s">
        <v>158</v>
      </c>
      <c r="D146" s="71">
        <v>2002</v>
      </c>
      <c r="E146" s="71" t="s">
        <v>63</v>
      </c>
      <c r="F146" s="39" t="s">
        <v>145</v>
      </c>
      <c r="G146" s="40"/>
    </row>
    <row r="147" spans="2:7" ht="38.25" customHeight="1">
      <c r="B147" s="104">
        <v>50</v>
      </c>
      <c r="C147" s="47" t="s">
        <v>107</v>
      </c>
      <c r="D147" s="71">
        <v>2002</v>
      </c>
      <c r="E147" s="71" t="s">
        <v>103</v>
      </c>
      <c r="F147" s="39" t="s">
        <v>49</v>
      </c>
      <c r="G147" s="40"/>
    </row>
    <row r="148" spans="2:7" ht="38.25" customHeight="1">
      <c r="B148" s="104">
        <v>51</v>
      </c>
      <c r="C148" s="47" t="s">
        <v>234</v>
      </c>
      <c r="D148" s="71">
        <v>2002</v>
      </c>
      <c r="E148" s="71" t="s">
        <v>63</v>
      </c>
      <c r="F148" s="39" t="s">
        <v>230</v>
      </c>
      <c r="G148" s="40"/>
    </row>
    <row r="149" spans="2:7" ht="38.25" customHeight="1">
      <c r="B149" s="104">
        <v>52</v>
      </c>
      <c r="C149" s="47" t="s">
        <v>188</v>
      </c>
      <c r="D149" s="71">
        <v>2001</v>
      </c>
      <c r="E149" s="71" t="s">
        <v>63</v>
      </c>
      <c r="F149" s="39" t="s">
        <v>172</v>
      </c>
      <c r="G149" s="40"/>
    </row>
    <row r="150" spans="2:7" ht="38.25" customHeight="1">
      <c r="B150" s="107">
        <v>53</v>
      </c>
      <c r="C150" s="47" t="s">
        <v>189</v>
      </c>
      <c r="D150" s="71">
        <v>2001</v>
      </c>
      <c r="E150" s="71" t="s">
        <v>63</v>
      </c>
      <c r="F150" s="39" t="s">
        <v>172</v>
      </c>
      <c r="G150" s="40"/>
    </row>
    <row r="151" spans="2:7" ht="38.25" customHeight="1">
      <c r="B151" s="107">
        <v>54</v>
      </c>
      <c r="C151" s="47" t="s">
        <v>202</v>
      </c>
      <c r="D151" s="71">
        <v>2002</v>
      </c>
      <c r="E151" s="71" t="s">
        <v>68</v>
      </c>
      <c r="F151" s="39" t="s">
        <v>195</v>
      </c>
      <c r="G151" s="40"/>
    </row>
    <row r="152" spans="2:7" ht="38.25" customHeight="1">
      <c r="B152" s="107">
        <v>55</v>
      </c>
      <c r="C152" s="47" t="s">
        <v>108</v>
      </c>
      <c r="D152" s="71">
        <v>2002</v>
      </c>
      <c r="E152" s="71" t="s">
        <v>60</v>
      </c>
      <c r="F152" s="39" t="s">
        <v>49</v>
      </c>
      <c r="G152" s="40"/>
    </row>
    <row r="153" spans="2:7" ht="38.25" customHeight="1">
      <c r="B153" s="106">
        <v>56</v>
      </c>
      <c r="C153" s="47" t="s">
        <v>190</v>
      </c>
      <c r="D153" s="71">
        <v>2001</v>
      </c>
      <c r="E153" s="71" t="s">
        <v>63</v>
      </c>
      <c r="F153" s="39" t="s">
        <v>172</v>
      </c>
      <c r="G153" s="40"/>
    </row>
    <row r="154" spans="2:7" ht="38.25" customHeight="1">
      <c r="B154" s="106">
        <v>57</v>
      </c>
      <c r="C154" s="55" t="s">
        <v>102</v>
      </c>
      <c r="D154" s="71">
        <v>2001</v>
      </c>
      <c r="E154" s="71" t="s">
        <v>103</v>
      </c>
      <c r="F154" s="39" t="s">
        <v>49</v>
      </c>
      <c r="G154" s="40"/>
    </row>
    <row r="155" spans="2:7" ht="38.25" customHeight="1">
      <c r="B155" s="115">
        <v>58</v>
      </c>
      <c r="C155" s="47" t="s">
        <v>96</v>
      </c>
      <c r="D155" s="71">
        <v>2002</v>
      </c>
      <c r="E155" s="71" t="s">
        <v>63</v>
      </c>
      <c r="F155" s="39" t="s">
        <v>49</v>
      </c>
      <c r="G155" s="40"/>
    </row>
    <row r="156" spans="2:7" ht="38.25" customHeight="1">
      <c r="B156" s="115">
        <v>59</v>
      </c>
      <c r="C156" s="47" t="s">
        <v>105</v>
      </c>
      <c r="D156" s="71">
        <v>2002</v>
      </c>
      <c r="E156" s="71" t="s">
        <v>103</v>
      </c>
      <c r="F156" s="39" t="s">
        <v>49</v>
      </c>
      <c r="G156" s="40"/>
    </row>
    <row r="157" spans="2:7" ht="38.25" customHeight="1">
      <c r="B157" s="115">
        <v>60</v>
      </c>
      <c r="C157" s="47" t="s">
        <v>99</v>
      </c>
      <c r="D157" s="71">
        <v>2002</v>
      </c>
      <c r="E157" s="71" t="s">
        <v>68</v>
      </c>
      <c r="F157" s="39" t="s">
        <v>49</v>
      </c>
      <c r="G157" s="40"/>
    </row>
    <row r="158" spans="2:7" ht="38.25" customHeight="1">
      <c r="B158" s="115">
        <v>61</v>
      </c>
      <c r="C158" s="47" t="s">
        <v>91</v>
      </c>
      <c r="D158" s="71">
        <v>2002</v>
      </c>
      <c r="E158" s="71" t="s">
        <v>48</v>
      </c>
      <c r="F158" s="39" t="s">
        <v>49</v>
      </c>
      <c r="G158" s="40"/>
    </row>
    <row r="159" spans="2:7" ht="38.25" customHeight="1">
      <c r="B159" s="115">
        <v>62</v>
      </c>
      <c r="C159" s="47" t="s">
        <v>94</v>
      </c>
      <c r="D159" s="71">
        <v>2002</v>
      </c>
      <c r="E159" s="71" t="s">
        <v>48</v>
      </c>
      <c r="F159" s="39" t="s">
        <v>49</v>
      </c>
      <c r="G159" s="40"/>
    </row>
    <row r="160" spans="2:7" ht="38.25" customHeight="1">
      <c r="B160" s="115">
        <v>63</v>
      </c>
      <c r="C160" s="47" t="s">
        <v>98</v>
      </c>
      <c r="D160" s="71">
        <v>2002</v>
      </c>
      <c r="E160" s="71" t="s">
        <v>68</v>
      </c>
      <c r="F160" s="39" t="s">
        <v>49</v>
      </c>
      <c r="G160" s="40"/>
    </row>
    <row r="161" spans="2:7" ht="38.25" customHeight="1">
      <c r="B161" s="115">
        <v>64</v>
      </c>
      <c r="C161" s="47" t="s">
        <v>106</v>
      </c>
      <c r="D161" s="71">
        <v>2002</v>
      </c>
      <c r="E161" s="71" t="s">
        <v>68</v>
      </c>
      <c r="F161" s="39" t="s">
        <v>49</v>
      </c>
      <c r="G161" s="40"/>
    </row>
    <row r="162" spans="2:7" ht="38.25" customHeight="1">
      <c r="B162" s="116">
        <v>65</v>
      </c>
      <c r="C162" s="55" t="s">
        <v>104</v>
      </c>
      <c r="D162" s="71">
        <v>2001</v>
      </c>
      <c r="E162" s="71" t="s">
        <v>68</v>
      </c>
      <c r="F162" s="39" t="s">
        <v>49</v>
      </c>
      <c r="G162" s="40"/>
    </row>
    <row r="163" spans="2:7" ht="38.25" customHeight="1">
      <c r="B163" s="115">
        <v>66</v>
      </c>
      <c r="C163" s="47" t="s">
        <v>221</v>
      </c>
      <c r="D163" s="71">
        <v>2002</v>
      </c>
      <c r="E163" s="71" t="s">
        <v>48</v>
      </c>
      <c r="F163" s="39" t="s">
        <v>49</v>
      </c>
      <c r="G163" s="40"/>
    </row>
    <row r="164" spans="2:7" ht="38.25" customHeight="1">
      <c r="B164" s="115">
        <v>67</v>
      </c>
      <c r="C164" s="47" t="s">
        <v>109</v>
      </c>
      <c r="D164" s="71">
        <v>2002</v>
      </c>
      <c r="E164" s="71" t="s">
        <v>60</v>
      </c>
      <c r="F164" s="39" t="s">
        <v>49</v>
      </c>
      <c r="G164" s="40"/>
    </row>
    <row r="165" spans="2:7" ht="38.25" customHeight="1">
      <c r="B165" s="115">
        <v>68</v>
      </c>
      <c r="C165" s="47" t="s">
        <v>97</v>
      </c>
      <c r="D165" s="71">
        <v>2002</v>
      </c>
      <c r="E165" s="71" t="s">
        <v>68</v>
      </c>
      <c r="F165" s="39" t="s">
        <v>49</v>
      </c>
      <c r="G165" s="40"/>
    </row>
    <row r="166" spans="2:7" ht="38.25" customHeight="1">
      <c r="B166" s="115">
        <v>69</v>
      </c>
      <c r="C166" s="78" t="s">
        <v>93</v>
      </c>
      <c r="D166" s="71">
        <v>2002</v>
      </c>
      <c r="E166" s="71" t="s">
        <v>60</v>
      </c>
      <c r="F166" s="39" t="s">
        <v>49</v>
      </c>
      <c r="G166" s="40"/>
    </row>
    <row r="167" spans="2:7" ht="38.25" customHeight="1">
      <c r="B167" s="117">
        <v>70</v>
      </c>
      <c r="C167" s="47" t="s">
        <v>220</v>
      </c>
      <c r="D167" s="82">
        <v>2002</v>
      </c>
      <c r="E167" s="71" t="s">
        <v>48</v>
      </c>
      <c r="F167" s="39" t="s">
        <v>49</v>
      </c>
      <c r="G167" s="40"/>
    </row>
    <row r="168" spans="2:7" ht="38.25" customHeight="1">
      <c r="B168" s="117">
        <v>71</v>
      </c>
      <c r="C168" s="47" t="s">
        <v>101</v>
      </c>
      <c r="D168" s="82">
        <v>2001</v>
      </c>
      <c r="E168" s="71" t="s">
        <v>60</v>
      </c>
      <c r="F168" s="39" t="s">
        <v>49</v>
      </c>
      <c r="G168" s="40"/>
    </row>
    <row r="169" spans="2:7" ht="38.25" customHeight="1">
      <c r="B169" s="117">
        <v>72</v>
      </c>
      <c r="C169" s="47" t="s">
        <v>129</v>
      </c>
      <c r="D169" s="75">
        <v>2002</v>
      </c>
      <c r="E169" s="39" t="s">
        <v>60</v>
      </c>
      <c r="F169" s="39" t="s">
        <v>49</v>
      </c>
      <c r="G169" s="40"/>
    </row>
    <row r="170" spans="2:7" ht="38.25" customHeight="1">
      <c r="B170" s="117">
        <v>73</v>
      </c>
      <c r="C170" s="47" t="s">
        <v>100</v>
      </c>
      <c r="D170" s="82">
        <v>2002</v>
      </c>
      <c r="E170" s="71" t="s">
        <v>60</v>
      </c>
      <c r="F170" s="39" t="s">
        <v>49</v>
      </c>
      <c r="G170" s="40"/>
    </row>
    <row r="171" spans="2:7" ht="38.25" customHeight="1">
      <c r="B171" s="117">
        <v>74</v>
      </c>
      <c r="C171" s="47" t="s">
        <v>227</v>
      </c>
      <c r="D171" s="82">
        <v>2001</v>
      </c>
      <c r="E171" s="71" t="s">
        <v>68</v>
      </c>
      <c r="F171" s="39" t="s">
        <v>49</v>
      </c>
      <c r="G171" s="40"/>
    </row>
    <row r="172" spans="2:7" ht="38.25" customHeight="1">
      <c r="B172" s="117">
        <v>75</v>
      </c>
      <c r="C172" s="47" t="s">
        <v>226</v>
      </c>
      <c r="D172" s="71">
        <v>2002</v>
      </c>
      <c r="E172" s="71" t="s">
        <v>60</v>
      </c>
      <c r="F172" s="75" t="s">
        <v>49</v>
      </c>
      <c r="G172" s="40"/>
    </row>
    <row r="173" spans="2:7" ht="38.25" customHeight="1">
      <c r="B173" s="117">
        <v>76</v>
      </c>
      <c r="C173" s="47" t="s">
        <v>95</v>
      </c>
      <c r="D173" s="71">
        <v>2002</v>
      </c>
      <c r="E173" s="71" t="s">
        <v>68</v>
      </c>
      <c r="F173" s="75" t="s">
        <v>49</v>
      </c>
      <c r="G173" s="40"/>
    </row>
    <row r="174" spans="2:7" ht="38.25" customHeight="1">
      <c r="B174" s="91">
        <v>77</v>
      </c>
      <c r="C174" s="47"/>
      <c r="D174" s="71"/>
      <c r="E174" s="71"/>
      <c r="F174" s="75"/>
      <c r="G174" s="40"/>
    </row>
    <row r="175" spans="2:7" ht="38.25" customHeight="1">
      <c r="B175" s="91">
        <v>78</v>
      </c>
      <c r="C175" s="83"/>
      <c r="D175" s="75"/>
      <c r="E175" s="39"/>
      <c r="F175" s="39"/>
      <c r="G175" s="40"/>
    </row>
    <row r="176" spans="2:7" ht="38.25" customHeight="1">
      <c r="B176" s="90">
        <v>79</v>
      </c>
      <c r="C176" s="80"/>
      <c r="D176" s="39"/>
      <c r="E176" s="39"/>
      <c r="F176" s="39"/>
      <c r="G176" s="40"/>
    </row>
    <row r="177" spans="2:7" ht="38.25" customHeight="1">
      <c r="B177" s="97" t="s">
        <v>36</v>
      </c>
      <c r="C177" s="52"/>
      <c r="D177" s="52"/>
      <c r="E177" s="52"/>
      <c r="F177" s="52"/>
      <c r="G177" s="52"/>
    </row>
    <row r="178" spans="2:7" ht="38.25" customHeight="1">
      <c r="B178" s="103">
        <v>80</v>
      </c>
      <c r="C178" s="47" t="s">
        <v>159</v>
      </c>
      <c r="D178" s="71">
        <v>1999</v>
      </c>
      <c r="E178" s="71" t="s">
        <v>63</v>
      </c>
      <c r="F178" s="39" t="s">
        <v>145</v>
      </c>
      <c r="G178" s="40"/>
    </row>
    <row r="179" spans="2:7" ht="38.25" customHeight="1">
      <c r="B179" s="103">
        <v>81</v>
      </c>
      <c r="C179" s="47" t="s">
        <v>122</v>
      </c>
      <c r="D179" s="39">
        <v>1999</v>
      </c>
      <c r="E179" s="39" t="s">
        <v>25</v>
      </c>
      <c r="F179" s="39" t="s">
        <v>118</v>
      </c>
      <c r="G179" s="40"/>
    </row>
    <row r="180" spans="2:7" ht="38.25" customHeight="1">
      <c r="B180" s="103">
        <v>82</v>
      </c>
      <c r="C180" s="47" t="s">
        <v>235</v>
      </c>
      <c r="D180" s="71">
        <v>2000</v>
      </c>
      <c r="E180" s="71" t="s">
        <v>63</v>
      </c>
      <c r="F180" s="39" t="s">
        <v>230</v>
      </c>
      <c r="G180" s="40"/>
    </row>
    <row r="181" spans="2:7" ht="38.25" customHeight="1">
      <c r="B181" s="103">
        <v>83</v>
      </c>
      <c r="C181" s="47" t="s">
        <v>112</v>
      </c>
      <c r="D181" s="71">
        <v>2000</v>
      </c>
      <c r="E181" s="71" t="s">
        <v>25</v>
      </c>
      <c r="F181" s="39" t="s">
        <v>49</v>
      </c>
      <c r="G181" s="40"/>
    </row>
    <row r="182" spans="2:7" ht="38.25" customHeight="1">
      <c r="B182" s="103">
        <v>84</v>
      </c>
      <c r="C182" s="47" t="s">
        <v>203</v>
      </c>
      <c r="D182" s="71">
        <v>1999</v>
      </c>
      <c r="E182" s="71" t="s">
        <v>25</v>
      </c>
      <c r="F182" s="39" t="s">
        <v>195</v>
      </c>
      <c r="G182" s="40"/>
    </row>
    <row r="183" spans="2:7" ht="38.25" customHeight="1">
      <c r="B183" s="104">
        <v>85</v>
      </c>
      <c r="C183" s="47" t="s">
        <v>236</v>
      </c>
      <c r="D183" s="71">
        <v>2000</v>
      </c>
      <c r="E183" s="71" t="s">
        <v>63</v>
      </c>
      <c r="F183" s="39" t="s">
        <v>230</v>
      </c>
      <c r="G183" s="40"/>
    </row>
    <row r="184" spans="2:7" ht="38.25" customHeight="1">
      <c r="B184" s="104">
        <v>86</v>
      </c>
      <c r="C184" s="47" t="s">
        <v>111</v>
      </c>
      <c r="D184" s="71">
        <v>1999</v>
      </c>
      <c r="E184" s="71" t="s">
        <v>25</v>
      </c>
      <c r="F184" s="39" t="s">
        <v>49</v>
      </c>
      <c r="G184" s="40"/>
    </row>
    <row r="185" spans="2:7" ht="38.25" customHeight="1">
      <c r="B185" s="104">
        <v>87</v>
      </c>
      <c r="C185" s="47" t="s">
        <v>215</v>
      </c>
      <c r="D185" s="71">
        <v>1999</v>
      </c>
      <c r="E185" s="71" t="s">
        <v>103</v>
      </c>
      <c r="F185" s="39" t="s">
        <v>195</v>
      </c>
      <c r="G185" s="40"/>
    </row>
    <row r="186" spans="2:7" ht="38.25" customHeight="1">
      <c r="B186" s="104">
        <v>88</v>
      </c>
      <c r="C186" s="47" t="s">
        <v>162</v>
      </c>
      <c r="D186" s="71">
        <v>2000</v>
      </c>
      <c r="E186" s="71" t="s">
        <v>103</v>
      </c>
      <c r="F186" s="39" t="s">
        <v>145</v>
      </c>
      <c r="G186" s="40"/>
    </row>
    <row r="187" spans="2:7" ht="38.25" customHeight="1">
      <c r="B187" s="104">
        <v>89</v>
      </c>
      <c r="C187" s="47" t="s">
        <v>123</v>
      </c>
      <c r="D187" s="39">
        <v>1999</v>
      </c>
      <c r="E187" s="39" t="s">
        <v>25</v>
      </c>
      <c r="F187" s="75" t="s">
        <v>118</v>
      </c>
      <c r="G187" s="40"/>
    </row>
    <row r="188" spans="2:7" ht="38.25" customHeight="1">
      <c r="B188" s="107">
        <v>90</v>
      </c>
      <c r="C188" s="47" t="s">
        <v>216</v>
      </c>
      <c r="D188" s="71">
        <v>1999</v>
      </c>
      <c r="E188" s="71" t="s">
        <v>208</v>
      </c>
      <c r="F188" s="39" t="s">
        <v>195</v>
      </c>
      <c r="G188" s="40"/>
    </row>
    <row r="189" spans="2:7" ht="38.25" customHeight="1">
      <c r="B189" s="107">
        <v>91</v>
      </c>
      <c r="C189" s="78" t="s">
        <v>110</v>
      </c>
      <c r="D189" s="77">
        <v>2000</v>
      </c>
      <c r="E189" s="77" t="s">
        <v>103</v>
      </c>
      <c r="F189" s="39" t="s">
        <v>49</v>
      </c>
      <c r="G189" s="40"/>
    </row>
    <row r="190" spans="2:7" ht="38.25" customHeight="1">
      <c r="B190" s="108">
        <v>92</v>
      </c>
      <c r="C190" s="47" t="s">
        <v>128</v>
      </c>
      <c r="D190" s="39">
        <v>1999</v>
      </c>
      <c r="E190" s="39"/>
      <c r="F190" s="39" t="s">
        <v>118</v>
      </c>
      <c r="G190" s="40"/>
    </row>
    <row r="191" spans="2:7" ht="38.25" customHeight="1">
      <c r="B191" s="107">
        <v>93</v>
      </c>
      <c r="C191" s="80" t="s">
        <v>160</v>
      </c>
      <c r="D191" s="84">
        <v>2000</v>
      </c>
      <c r="E191" s="84" t="s">
        <v>63</v>
      </c>
      <c r="F191" s="39" t="s">
        <v>145</v>
      </c>
      <c r="G191" s="40"/>
    </row>
    <row r="192" spans="2:7" ht="38.25" customHeight="1">
      <c r="B192" s="100">
        <v>94</v>
      </c>
      <c r="C192" s="47" t="s">
        <v>222</v>
      </c>
      <c r="D192" s="39">
        <v>2000</v>
      </c>
      <c r="E192" s="39" t="s">
        <v>48</v>
      </c>
      <c r="F192" s="39" t="s">
        <v>49</v>
      </c>
      <c r="G192" s="40"/>
    </row>
    <row r="193" spans="2:7" ht="38.25" customHeight="1">
      <c r="B193" s="106">
        <v>95</v>
      </c>
      <c r="C193" s="47" t="s">
        <v>161</v>
      </c>
      <c r="D193" s="71">
        <v>2000</v>
      </c>
      <c r="E193" s="71" t="s">
        <v>25</v>
      </c>
      <c r="F193" s="39" t="s">
        <v>145</v>
      </c>
      <c r="G193" s="40"/>
    </row>
    <row r="194" spans="2:7" ht="38.25" customHeight="1">
      <c r="B194" s="90">
        <v>97</v>
      </c>
      <c r="C194" s="80"/>
      <c r="D194" s="81"/>
      <c r="E194" s="81"/>
      <c r="F194" s="39"/>
      <c r="G194" s="40"/>
    </row>
    <row r="195" spans="2:7" ht="38.25" customHeight="1">
      <c r="B195" s="90">
        <v>98</v>
      </c>
      <c r="C195" s="47"/>
      <c r="D195" s="39"/>
      <c r="E195" s="39"/>
      <c r="F195" s="39"/>
      <c r="G195" s="40"/>
    </row>
    <row r="196" spans="2:7" ht="38.25" customHeight="1">
      <c r="B196" s="94" t="s">
        <v>37</v>
      </c>
      <c r="C196" s="49"/>
      <c r="D196" s="49"/>
      <c r="E196" s="49"/>
      <c r="F196" s="49"/>
      <c r="G196" s="49"/>
    </row>
    <row r="197" spans="2:7" ht="38.25" customHeight="1">
      <c r="B197" s="103">
        <v>99</v>
      </c>
      <c r="C197" s="47" t="s">
        <v>163</v>
      </c>
      <c r="D197" s="71">
        <v>1997</v>
      </c>
      <c r="E197" s="71" t="s">
        <v>25</v>
      </c>
      <c r="F197" s="39" t="s">
        <v>145</v>
      </c>
      <c r="G197" s="40"/>
    </row>
    <row r="198" spans="2:7" ht="38.25" customHeight="1">
      <c r="B198" s="111">
        <v>100</v>
      </c>
      <c r="C198" s="85" t="s">
        <v>113</v>
      </c>
      <c r="D198" s="86">
        <v>1997</v>
      </c>
      <c r="E198" s="86" t="s">
        <v>25</v>
      </c>
      <c r="F198" s="39" t="s">
        <v>118</v>
      </c>
      <c r="G198" s="40"/>
    </row>
    <row r="199" spans="2:7" ht="38.25" customHeight="1">
      <c r="B199" s="103">
        <v>101</v>
      </c>
      <c r="C199" s="47" t="s">
        <v>191</v>
      </c>
      <c r="D199" s="71">
        <v>1997</v>
      </c>
      <c r="E199" s="71" t="s">
        <v>25</v>
      </c>
      <c r="F199" s="39" t="s">
        <v>172</v>
      </c>
      <c r="G199" s="40"/>
    </row>
    <row r="200" spans="2:7" ht="38.25" customHeight="1">
      <c r="B200" s="103">
        <v>102</v>
      </c>
      <c r="C200" s="47" t="s">
        <v>204</v>
      </c>
      <c r="D200" s="71">
        <v>1997</v>
      </c>
      <c r="E200" s="71" t="s">
        <v>25</v>
      </c>
      <c r="F200" s="39" t="s">
        <v>195</v>
      </c>
      <c r="G200" s="40"/>
    </row>
    <row r="201" spans="2:7" ht="38.25" customHeight="1">
      <c r="B201" s="103">
        <v>103</v>
      </c>
      <c r="C201" s="85" t="s">
        <v>114</v>
      </c>
      <c r="D201" s="86">
        <v>1997</v>
      </c>
      <c r="E201" s="86" t="s">
        <v>25</v>
      </c>
      <c r="F201" s="39" t="s">
        <v>49</v>
      </c>
      <c r="G201" s="42"/>
    </row>
    <row r="202" spans="2:7" ht="38.25" customHeight="1">
      <c r="B202" s="104">
        <v>104</v>
      </c>
      <c r="C202" s="47" t="s">
        <v>192</v>
      </c>
      <c r="D202" s="71">
        <v>1997</v>
      </c>
      <c r="E202" s="71" t="s">
        <v>25</v>
      </c>
      <c r="F202" s="39" t="s">
        <v>172</v>
      </c>
      <c r="G202" s="40"/>
    </row>
    <row r="203" spans="2:7" ht="38.25" customHeight="1">
      <c r="B203" s="104">
        <v>105</v>
      </c>
      <c r="C203" s="47" t="s">
        <v>217</v>
      </c>
      <c r="D203" s="71">
        <v>1998</v>
      </c>
      <c r="E203" s="71" t="s">
        <v>63</v>
      </c>
      <c r="F203" s="75" t="s">
        <v>195</v>
      </c>
      <c r="G203" s="40"/>
    </row>
    <row r="204" spans="2:7" ht="38.25" customHeight="1">
      <c r="B204" s="104">
        <v>106</v>
      </c>
      <c r="C204" s="47" t="s">
        <v>164</v>
      </c>
      <c r="D204" s="71">
        <v>1998</v>
      </c>
      <c r="E204" s="71" t="s">
        <v>25</v>
      </c>
      <c r="F204" s="39" t="s">
        <v>145</v>
      </c>
      <c r="G204" s="40"/>
    </row>
    <row r="205" spans="2:7" ht="38.25" customHeight="1">
      <c r="B205" s="109">
        <v>107</v>
      </c>
      <c r="C205" s="85" t="s">
        <v>115</v>
      </c>
      <c r="D205" s="86">
        <v>1998</v>
      </c>
      <c r="E205" s="86" t="s">
        <v>63</v>
      </c>
      <c r="F205" s="39" t="s">
        <v>49</v>
      </c>
      <c r="G205" s="40"/>
    </row>
    <row r="206" spans="2:7" ht="38.25" customHeight="1">
      <c r="B206" s="108">
        <v>108</v>
      </c>
      <c r="C206" s="47" t="s">
        <v>193</v>
      </c>
      <c r="D206" s="71">
        <v>1997</v>
      </c>
      <c r="E206" s="71" t="s">
        <v>25</v>
      </c>
      <c r="F206" s="75" t="s">
        <v>172</v>
      </c>
      <c r="G206" s="40"/>
    </row>
    <row r="207" spans="2:7" ht="38.25" customHeight="1">
      <c r="B207" s="90">
        <v>109</v>
      </c>
      <c r="C207" s="80"/>
      <c r="D207" s="84"/>
      <c r="E207" s="84"/>
      <c r="F207" s="39"/>
      <c r="G207" s="40"/>
    </row>
    <row r="208" spans="2:7" ht="38.25" customHeight="1">
      <c r="B208" s="90"/>
      <c r="C208" s="47"/>
      <c r="D208" s="71"/>
      <c r="E208" s="71"/>
      <c r="F208" s="39"/>
      <c r="G208" s="40"/>
    </row>
    <row r="209" spans="2:7" ht="38.25" customHeight="1">
      <c r="B209" s="98" t="s">
        <v>38</v>
      </c>
      <c r="C209" s="99"/>
      <c r="D209" s="99"/>
      <c r="E209" s="99"/>
      <c r="F209" s="99"/>
      <c r="G209" s="99"/>
    </row>
    <row r="210" spans="2:7" ht="38.25" customHeight="1">
      <c r="B210" s="90">
        <v>110</v>
      </c>
      <c r="C210" s="47"/>
      <c r="D210" s="71"/>
      <c r="E210" s="71"/>
      <c r="F210" s="39"/>
      <c r="G210" s="40"/>
    </row>
    <row r="211" spans="2:7" ht="38.25" customHeight="1">
      <c r="B211" s="90"/>
      <c r="C211" s="47"/>
      <c r="D211" s="71"/>
      <c r="E211" s="71"/>
      <c r="F211" s="39"/>
      <c r="G211" s="40"/>
    </row>
    <row r="212" spans="2:7" ht="38.25" customHeight="1">
      <c r="B212" s="90"/>
      <c r="C212" s="47"/>
      <c r="D212" s="71"/>
      <c r="E212" s="71"/>
      <c r="F212" s="39"/>
      <c r="G212" s="40"/>
    </row>
    <row r="213" spans="2:7" ht="38.25" customHeight="1">
      <c r="B213" s="90"/>
      <c r="C213" s="47"/>
      <c r="D213" s="71"/>
      <c r="E213" s="71"/>
      <c r="F213" s="39"/>
      <c r="G213" s="40"/>
    </row>
    <row r="214" spans="2:7" ht="38.25" customHeight="1">
      <c r="B214" s="90"/>
      <c r="C214" s="47"/>
      <c r="D214" s="71"/>
      <c r="E214" s="71"/>
      <c r="F214" s="39"/>
      <c r="G214" s="40"/>
    </row>
  </sheetData>
  <sheetProtection/>
  <autoFilter ref="A1:G214"/>
  <mergeCells count="7">
    <mergeCell ref="G2:G3"/>
    <mergeCell ref="A2:A3"/>
    <mergeCell ref="B2:B3"/>
    <mergeCell ref="C2:C3"/>
    <mergeCell ref="D2:D3"/>
    <mergeCell ref="E2:E3"/>
    <mergeCell ref="F2:F3"/>
  </mergeCells>
  <printOptions/>
  <pageMargins left="0.26" right="0.16" top="0.21" bottom="0.2" header="0.17" footer="0.17"/>
  <pageSetup fitToHeight="13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6"/>
  <sheetViews>
    <sheetView view="pageBreakPreview" zoomScaleSheetLayoutView="100" zoomScalePageLayoutView="0" workbookViewId="0" topLeftCell="A1">
      <selection activeCell="C165" sqref="C165"/>
    </sheetView>
  </sheetViews>
  <sheetFormatPr defaultColWidth="9.00390625" defaultRowHeight="12.75"/>
  <cols>
    <col min="1" max="1" width="8.25390625" style="175" customWidth="1"/>
    <col min="2" max="2" width="8.00390625" style="120" customWidth="1"/>
    <col min="3" max="3" width="25.125" style="0" customWidth="1"/>
    <col min="4" max="4" width="9.00390625" style="0" customWidth="1"/>
    <col min="5" max="5" width="8.125" style="0" customWidth="1"/>
    <col min="6" max="6" width="13.00390625" style="0" customWidth="1"/>
    <col min="7" max="7" width="9.875" style="122" customWidth="1"/>
    <col min="8" max="8" width="13.125" style="0" customWidth="1"/>
    <col min="9" max="9" width="12.75390625" style="0" customWidth="1"/>
    <col min="10" max="10" width="14.125" style="0" customWidth="1"/>
    <col min="11" max="11" width="10.125" style="0" bestFit="1" customWidth="1"/>
    <col min="12" max="12" width="11.625" style="0" customWidth="1"/>
    <col min="13" max="13" width="12.625" style="0" customWidth="1"/>
  </cols>
  <sheetData>
    <row r="1" spans="1:13" ht="24.75" customHeight="1">
      <c r="A1" s="149"/>
      <c r="B1" s="150"/>
      <c r="C1" s="253" t="s">
        <v>279</v>
      </c>
      <c r="D1" s="253"/>
      <c r="E1" s="253"/>
      <c r="F1" s="253"/>
      <c r="G1" s="253"/>
      <c r="H1" s="253"/>
      <c r="I1" s="253"/>
      <c r="J1" s="253"/>
      <c r="K1" s="253"/>
      <c r="L1" s="150"/>
      <c r="M1" s="68"/>
    </row>
    <row r="2" spans="1:13" ht="24.75" customHeight="1">
      <c r="A2" s="149"/>
      <c r="B2" s="150"/>
      <c r="C2" s="253" t="s">
        <v>287</v>
      </c>
      <c r="D2" s="253"/>
      <c r="E2" s="253"/>
      <c r="F2" s="253"/>
      <c r="G2" s="253"/>
      <c r="H2" s="253"/>
      <c r="I2" s="253"/>
      <c r="J2" s="253"/>
      <c r="K2" s="253"/>
      <c r="L2" s="150"/>
      <c r="M2" s="68"/>
    </row>
    <row r="3" spans="1:12" ht="20.25">
      <c r="A3" s="33"/>
      <c r="B3" s="33"/>
      <c r="C3" s="252" t="s">
        <v>40</v>
      </c>
      <c r="D3" s="252"/>
      <c r="E3" s="252"/>
      <c r="F3" s="252"/>
      <c r="G3" s="252"/>
      <c r="H3" s="252"/>
      <c r="I3" s="252"/>
      <c r="J3" s="252"/>
      <c r="K3" s="252"/>
      <c r="L3" s="132"/>
    </row>
    <row r="4" spans="1:12" s="1" customFormat="1" ht="20.25">
      <c r="A4" s="58"/>
      <c r="B4" s="58"/>
      <c r="C4" s="252" t="s">
        <v>44</v>
      </c>
      <c r="D4" s="252"/>
      <c r="E4" s="252"/>
      <c r="F4" s="252"/>
      <c r="G4" s="252"/>
      <c r="H4" s="252"/>
      <c r="I4" s="252"/>
      <c r="J4" s="252"/>
      <c r="K4" s="252"/>
      <c r="L4" s="132"/>
    </row>
    <row r="5" spans="1:12" s="1" customFormat="1" ht="20.25">
      <c r="A5" s="58"/>
      <c r="B5" s="58"/>
      <c r="C5" s="252" t="s">
        <v>249</v>
      </c>
      <c r="D5" s="252"/>
      <c r="E5" s="252"/>
      <c r="F5" s="252"/>
      <c r="G5" s="252"/>
      <c r="H5" s="252"/>
      <c r="I5" s="252"/>
      <c r="J5" s="252"/>
      <c r="K5" s="252"/>
      <c r="L5" s="132"/>
    </row>
    <row r="6" spans="1:12" s="1" customFormat="1" ht="20.25">
      <c r="A6" s="58"/>
      <c r="B6" s="58"/>
      <c r="C6" s="252" t="s">
        <v>250</v>
      </c>
      <c r="D6" s="252"/>
      <c r="E6" s="252"/>
      <c r="F6" s="252"/>
      <c r="G6" s="252"/>
      <c r="H6" s="252"/>
      <c r="I6" s="252"/>
      <c r="J6" s="252"/>
      <c r="K6" s="252"/>
      <c r="L6" s="132"/>
    </row>
    <row r="7" spans="1:12" s="1" customFormat="1" ht="20.25">
      <c r="A7" s="58"/>
      <c r="B7" s="58"/>
      <c r="C7" s="252" t="s">
        <v>41</v>
      </c>
      <c r="D7" s="252"/>
      <c r="E7" s="252"/>
      <c r="F7" s="252"/>
      <c r="G7" s="252"/>
      <c r="H7" s="252"/>
      <c r="I7" s="252"/>
      <c r="J7" s="252"/>
      <c r="K7" s="252"/>
      <c r="L7" s="132"/>
    </row>
    <row r="8" spans="1:12" s="1" customFormat="1" ht="21.75" customHeight="1">
      <c r="A8" s="58"/>
      <c r="B8" s="58"/>
      <c r="C8" s="254" t="s">
        <v>280</v>
      </c>
      <c r="D8" s="254"/>
      <c r="E8" s="254"/>
      <c r="F8" s="254"/>
      <c r="G8" s="254"/>
      <c r="H8" s="254"/>
      <c r="I8" s="254"/>
      <c r="J8" s="254"/>
      <c r="K8" s="254"/>
      <c r="L8" s="133"/>
    </row>
    <row r="9" spans="1:12" s="1" customFormat="1" ht="13.5" customHeight="1">
      <c r="A9" s="58"/>
      <c r="B9" s="58"/>
      <c r="C9" s="56"/>
      <c r="D9" s="2"/>
      <c r="E9" s="2"/>
      <c r="F9" s="2"/>
      <c r="G9" s="62"/>
      <c r="H9" s="2"/>
      <c r="I9" s="2"/>
      <c r="J9" s="2"/>
      <c r="K9" s="2"/>
      <c r="L9" s="2"/>
    </row>
    <row r="10" spans="1:12" s="1" customFormat="1" ht="16.5" customHeight="1">
      <c r="A10" s="213"/>
      <c r="B10" s="3"/>
      <c r="C10" s="60" t="s">
        <v>0</v>
      </c>
      <c r="D10" s="36"/>
      <c r="E10" s="36"/>
      <c r="F10" s="3"/>
      <c r="G10" s="35" t="s">
        <v>1</v>
      </c>
      <c r="H10" s="36"/>
      <c r="I10" s="36"/>
      <c r="J10" s="3"/>
      <c r="K10" s="3"/>
      <c r="L10" s="10"/>
    </row>
    <row r="11" spans="1:12" s="1" customFormat="1" ht="18.75" customHeight="1">
      <c r="A11" s="22"/>
      <c r="B11" s="18"/>
      <c r="C11" s="22" t="s">
        <v>42</v>
      </c>
      <c r="D11" s="158"/>
      <c r="E11" s="19" t="s">
        <v>43</v>
      </c>
      <c r="F11" s="158"/>
      <c r="G11" s="18" t="s">
        <v>2</v>
      </c>
      <c r="H11" s="18" t="s">
        <v>260</v>
      </c>
      <c r="I11" s="4"/>
      <c r="J11" s="158"/>
      <c r="K11" s="159"/>
      <c r="L11" s="10"/>
    </row>
    <row r="12" spans="1:12" s="1" customFormat="1" ht="14.25" customHeight="1">
      <c r="A12" s="22"/>
      <c r="B12" s="18"/>
      <c r="C12" s="22" t="s">
        <v>252</v>
      </c>
      <c r="D12" s="158"/>
      <c r="E12" s="19" t="s">
        <v>253</v>
      </c>
      <c r="F12" s="158"/>
      <c r="G12" s="18" t="s">
        <v>4</v>
      </c>
      <c r="H12" s="19"/>
      <c r="I12" s="4"/>
      <c r="J12" s="160"/>
      <c r="K12" s="159"/>
      <c r="L12" s="10"/>
    </row>
    <row r="13" spans="1:12" s="1" customFormat="1" ht="15" customHeight="1">
      <c r="A13" s="22"/>
      <c r="B13" s="18"/>
      <c r="C13" s="22" t="s">
        <v>3</v>
      </c>
      <c r="D13" s="158"/>
      <c r="E13" s="19" t="s">
        <v>254</v>
      </c>
      <c r="F13" s="158"/>
      <c r="G13" s="18" t="s">
        <v>5</v>
      </c>
      <c r="H13" s="19"/>
      <c r="I13" s="4"/>
      <c r="J13" s="160"/>
      <c r="K13" s="159"/>
      <c r="L13" s="10"/>
    </row>
    <row r="14" spans="1:12" s="1" customFormat="1" ht="15" customHeight="1">
      <c r="A14" s="22"/>
      <c r="B14" s="18"/>
      <c r="C14" s="22" t="s">
        <v>6</v>
      </c>
      <c r="D14" s="158"/>
      <c r="E14" s="19" t="s">
        <v>255</v>
      </c>
      <c r="F14" s="158"/>
      <c r="G14" s="18" t="s">
        <v>7</v>
      </c>
      <c r="H14" s="19"/>
      <c r="I14" s="4"/>
      <c r="J14" s="160"/>
      <c r="K14" s="159"/>
      <c r="L14" s="10"/>
    </row>
    <row r="15" spans="1:12" s="1" customFormat="1" ht="16.5" customHeight="1">
      <c r="A15" s="177"/>
      <c r="B15" s="58"/>
      <c r="C15" s="22"/>
      <c r="D15" s="20"/>
      <c r="E15" s="20"/>
      <c r="F15" s="20"/>
      <c r="G15" s="18" t="s">
        <v>8</v>
      </c>
      <c r="H15" s="19"/>
      <c r="I15" s="6"/>
      <c r="J15" s="160"/>
      <c r="K15" s="161"/>
      <c r="L15" s="16"/>
    </row>
    <row r="16" spans="1:12" s="1" customFormat="1" ht="16.5" customHeight="1">
      <c r="A16" s="177"/>
      <c r="B16" s="58"/>
      <c r="C16" s="22"/>
      <c r="D16" s="5"/>
      <c r="E16" s="5"/>
      <c r="F16" s="5"/>
      <c r="G16" s="63"/>
      <c r="H16" s="5"/>
      <c r="I16" s="4"/>
      <c r="J16" s="4"/>
      <c r="K16" s="6"/>
      <c r="L16" s="16"/>
    </row>
    <row r="17" spans="1:12" s="1" customFormat="1" ht="16.5" customHeight="1">
      <c r="A17" s="58"/>
      <c r="B17" s="22"/>
      <c r="C17" s="37" t="s">
        <v>9</v>
      </c>
      <c r="D17" s="38"/>
      <c r="E17" s="64"/>
      <c r="F17" s="127"/>
      <c r="G17" s="37" t="s">
        <v>10</v>
      </c>
      <c r="H17" s="53"/>
      <c r="I17" s="54"/>
      <c r="J17" s="162"/>
      <c r="K17" s="163"/>
      <c r="L17" s="16"/>
    </row>
    <row r="18" spans="1:12" s="1" customFormat="1" ht="16.5" customHeight="1">
      <c r="A18" s="58"/>
      <c r="B18" s="22"/>
      <c r="C18" s="22" t="s">
        <v>11</v>
      </c>
      <c r="D18" s="18" t="s">
        <v>255</v>
      </c>
      <c r="E18" s="21"/>
      <c r="F18" s="65"/>
      <c r="G18" s="18" t="s">
        <v>256</v>
      </c>
      <c r="H18" s="18"/>
      <c r="I18" s="23"/>
      <c r="J18" s="164"/>
      <c r="K18" s="165"/>
      <c r="L18" s="14"/>
    </row>
    <row r="19" spans="1:12" s="1" customFormat="1" ht="16.5" customHeight="1">
      <c r="A19" s="58"/>
      <c r="B19" s="22"/>
      <c r="C19" s="22" t="s">
        <v>12</v>
      </c>
      <c r="D19" s="151" t="s">
        <v>257</v>
      </c>
      <c r="E19" s="21" t="s">
        <v>261</v>
      </c>
      <c r="F19" s="13"/>
      <c r="G19" s="151" t="s">
        <v>257</v>
      </c>
      <c r="H19" s="21" t="s">
        <v>261</v>
      </c>
      <c r="I19" s="13"/>
      <c r="J19" s="166"/>
      <c r="K19" s="167"/>
      <c r="L19" s="14"/>
    </row>
    <row r="20" spans="1:12" s="1" customFormat="1" ht="16.5" customHeight="1">
      <c r="A20" s="58"/>
      <c r="B20" s="22"/>
      <c r="C20" s="24"/>
      <c r="D20" s="151" t="s">
        <v>258</v>
      </c>
      <c r="E20" s="21" t="s">
        <v>262</v>
      </c>
      <c r="F20" s="13"/>
      <c r="G20" s="151" t="s">
        <v>258</v>
      </c>
      <c r="H20" s="21" t="s">
        <v>262</v>
      </c>
      <c r="I20" s="13"/>
      <c r="J20" s="166"/>
      <c r="K20" s="167"/>
      <c r="L20" s="14"/>
    </row>
    <row r="21" spans="1:12" s="1" customFormat="1" ht="18.75" customHeight="1">
      <c r="A21" s="58"/>
      <c r="B21" s="22"/>
      <c r="C21" s="24"/>
      <c r="D21" s="151" t="s">
        <v>259</v>
      </c>
      <c r="E21" s="21" t="s">
        <v>264</v>
      </c>
      <c r="F21" s="13"/>
      <c r="G21" s="151"/>
      <c r="H21" s="21"/>
      <c r="I21" s="13"/>
      <c r="J21" s="166"/>
      <c r="K21" s="167"/>
      <c r="L21" s="14"/>
    </row>
    <row r="22" spans="1:12" s="1" customFormat="1" ht="18.75" customHeight="1">
      <c r="A22" s="58"/>
      <c r="B22" s="22"/>
      <c r="C22" s="24"/>
      <c r="D22" s="151" t="s">
        <v>263</v>
      </c>
      <c r="E22" s="21" t="s">
        <v>265</v>
      </c>
      <c r="F22" s="13"/>
      <c r="G22" s="151"/>
      <c r="H22" s="21"/>
      <c r="I22" s="13"/>
      <c r="J22" s="166"/>
      <c r="K22" s="167"/>
      <c r="L22" s="14"/>
    </row>
    <row r="23" spans="1:12" s="1" customFormat="1" ht="14.25" customHeight="1">
      <c r="A23" s="58"/>
      <c r="B23" s="58"/>
      <c r="C23" s="22" t="s">
        <v>13</v>
      </c>
      <c r="D23" s="25"/>
      <c r="E23" s="25">
        <v>25</v>
      </c>
      <c r="F23" s="25"/>
      <c r="G23" s="66"/>
      <c r="H23" s="25"/>
      <c r="I23" s="26"/>
      <c r="J23" s="26">
        <v>21</v>
      </c>
      <c r="K23" s="15"/>
      <c r="L23" s="14"/>
    </row>
    <row r="24" spans="1:12" s="1" customFormat="1" ht="14.25" customHeight="1">
      <c r="A24" s="58"/>
      <c r="B24" s="58"/>
      <c r="C24" s="22" t="s">
        <v>14</v>
      </c>
      <c r="D24" s="25"/>
      <c r="E24" s="27">
        <v>0.5416666666666666</v>
      </c>
      <c r="F24" s="25"/>
      <c r="G24" s="66"/>
      <c r="H24" s="25"/>
      <c r="I24" s="28"/>
      <c r="J24" s="28">
        <v>0.6458333333333334</v>
      </c>
      <c r="K24" s="15"/>
      <c r="L24" s="14"/>
    </row>
    <row r="25" spans="1:12" s="1" customFormat="1" ht="14.25" customHeight="1">
      <c r="A25" s="58"/>
      <c r="B25" s="58"/>
      <c r="C25" s="59" t="s">
        <v>15</v>
      </c>
      <c r="D25" s="29"/>
      <c r="E25" s="30"/>
      <c r="F25" s="30" t="s">
        <v>266</v>
      </c>
      <c r="G25" s="67"/>
      <c r="H25" s="30"/>
      <c r="I25" s="31"/>
      <c r="J25" s="31" t="s">
        <v>16</v>
      </c>
      <c r="K25" s="70" t="s">
        <v>45</v>
      </c>
      <c r="L25" s="32">
        <v>-8</v>
      </c>
    </row>
    <row r="26" spans="1:12" s="1" customFormat="1" ht="14.25" customHeight="1">
      <c r="A26" s="58"/>
      <c r="B26" s="58"/>
      <c r="C26" s="56"/>
      <c r="D26" s="25"/>
      <c r="E26" s="25"/>
      <c r="F26" s="25"/>
      <c r="G26" s="66"/>
      <c r="H26" s="25"/>
      <c r="I26" s="26"/>
      <c r="J26" s="26"/>
      <c r="K26" s="12" t="s">
        <v>46</v>
      </c>
      <c r="L26" s="14">
        <v>-6</v>
      </c>
    </row>
    <row r="27" spans="3:11" ht="18.75">
      <c r="C27" s="7"/>
      <c r="D27" s="7"/>
      <c r="E27" s="7"/>
      <c r="F27" s="7"/>
      <c r="G27" s="123"/>
      <c r="H27" s="8"/>
      <c r="I27" s="8"/>
      <c r="J27" s="9"/>
      <c r="K27" s="16"/>
    </row>
    <row r="28" spans="1:12" s="11" customFormat="1" ht="15" customHeight="1">
      <c r="A28" s="246" t="s">
        <v>26</v>
      </c>
      <c r="B28" s="258" t="s">
        <v>17</v>
      </c>
      <c r="C28" s="249" t="s">
        <v>18</v>
      </c>
      <c r="D28" s="250" t="s">
        <v>19</v>
      </c>
      <c r="E28" s="250" t="s">
        <v>251</v>
      </c>
      <c r="F28" s="251" t="s">
        <v>39</v>
      </c>
      <c r="G28" s="257" t="s">
        <v>21</v>
      </c>
      <c r="H28" s="255" t="s">
        <v>22</v>
      </c>
      <c r="I28" s="255" t="s">
        <v>23</v>
      </c>
      <c r="J28" s="255" t="s">
        <v>24</v>
      </c>
      <c r="K28" s="256" t="s">
        <v>27</v>
      </c>
      <c r="L28" s="256" t="s">
        <v>28</v>
      </c>
    </row>
    <row r="29" spans="1:12" s="12" customFormat="1" ht="15" customHeight="1">
      <c r="A29" s="246"/>
      <c r="B29" s="259"/>
      <c r="C29" s="249"/>
      <c r="D29" s="250"/>
      <c r="E29" s="250"/>
      <c r="F29" s="249"/>
      <c r="G29" s="257"/>
      <c r="H29" s="255"/>
      <c r="I29" s="255"/>
      <c r="J29" s="255"/>
      <c r="K29" s="256"/>
      <c r="L29" s="256"/>
    </row>
    <row r="30" spans="1:12" s="1" customFormat="1" ht="21" customHeight="1">
      <c r="A30" s="134"/>
      <c r="B30" s="135" t="s">
        <v>29</v>
      </c>
      <c r="C30" s="135"/>
      <c r="D30" s="135"/>
      <c r="E30" s="135"/>
      <c r="F30" s="136"/>
      <c r="G30" s="137"/>
      <c r="H30" s="138"/>
      <c r="I30" s="138"/>
      <c r="J30" s="138"/>
      <c r="K30" s="139"/>
      <c r="L30" s="140"/>
    </row>
    <row r="31" spans="1:13" s="141" customFormat="1" ht="17.25" customHeight="1">
      <c r="A31" s="176">
        <v>1</v>
      </c>
      <c r="B31" s="178">
        <v>5</v>
      </c>
      <c r="C31" s="83" t="s">
        <v>132</v>
      </c>
      <c r="D31" s="39">
        <v>2003</v>
      </c>
      <c r="E31" s="39" t="s">
        <v>63</v>
      </c>
      <c r="F31" s="57" t="s">
        <v>133</v>
      </c>
      <c r="G31" s="125" t="s">
        <v>245</v>
      </c>
      <c r="H31" s="45">
        <v>0.0005133101851851851</v>
      </c>
      <c r="I31" s="45">
        <v>0.00043842592592592593</v>
      </c>
      <c r="J31" s="46">
        <f aca="true" t="shared" si="0" ref="J31:J53">SUM(H31:I31)</f>
        <v>0.0009517361111111111</v>
      </c>
      <c r="K31" s="152">
        <v>100</v>
      </c>
      <c r="L31" s="39" t="s">
        <v>103</v>
      </c>
      <c r="M31" s="46">
        <f>J31*1.05</f>
        <v>0.0009993229166666666</v>
      </c>
    </row>
    <row r="32" spans="1:13" s="141" customFormat="1" ht="17.25" customHeight="1">
      <c r="A32" s="176">
        <v>2</v>
      </c>
      <c r="B32" s="178">
        <v>3</v>
      </c>
      <c r="C32" s="83" t="s">
        <v>194</v>
      </c>
      <c r="D32" s="39">
        <v>2003</v>
      </c>
      <c r="E32" s="39" t="s">
        <v>103</v>
      </c>
      <c r="F32" s="57" t="s">
        <v>195</v>
      </c>
      <c r="G32" s="125" t="s">
        <v>244</v>
      </c>
      <c r="H32" s="45">
        <v>0.0005246527777777777</v>
      </c>
      <c r="I32" s="45">
        <v>0.00045011574074074073</v>
      </c>
      <c r="J32" s="46">
        <f t="shared" si="0"/>
        <v>0.0009747685185185185</v>
      </c>
      <c r="K32" s="152">
        <v>80</v>
      </c>
      <c r="L32" s="39" t="s">
        <v>103</v>
      </c>
      <c r="M32" s="46"/>
    </row>
    <row r="33" spans="1:13" s="141" customFormat="1" ht="17.25" customHeight="1">
      <c r="A33" s="176">
        <v>3</v>
      </c>
      <c r="B33" s="178">
        <v>14</v>
      </c>
      <c r="C33" s="128" t="s">
        <v>151</v>
      </c>
      <c r="D33" s="39">
        <v>2003</v>
      </c>
      <c r="E33" s="39" t="s">
        <v>60</v>
      </c>
      <c r="F33" s="57" t="s">
        <v>145</v>
      </c>
      <c r="G33" s="125" t="s">
        <v>244</v>
      </c>
      <c r="H33" s="45">
        <v>0.0005575231481481482</v>
      </c>
      <c r="I33" s="45">
        <v>0.00045972222222222226</v>
      </c>
      <c r="J33" s="46">
        <f t="shared" si="0"/>
        <v>0.0010172453703703706</v>
      </c>
      <c r="K33" s="152">
        <v>60</v>
      </c>
      <c r="L33" s="39" t="s">
        <v>60</v>
      </c>
      <c r="M33" s="46">
        <f>J31*1.1</f>
        <v>0.0010469097222222223</v>
      </c>
    </row>
    <row r="34" spans="1:13" s="141" customFormat="1" ht="17.25" customHeight="1">
      <c r="A34" s="176">
        <v>4</v>
      </c>
      <c r="B34" s="178">
        <v>2</v>
      </c>
      <c r="C34" s="83" t="s">
        <v>171</v>
      </c>
      <c r="D34" s="39">
        <v>2004</v>
      </c>
      <c r="E34" s="39" t="s">
        <v>65</v>
      </c>
      <c r="F34" s="57" t="s">
        <v>172</v>
      </c>
      <c r="G34" s="125" t="s">
        <v>244</v>
      </c>
      <c r="H34" s="45">
        <v>0.0005641203703703703</v>
      </c>
      <c r="I34" s="45">
        <v>0.00046307870370370367</v>
      </c>
      <c r="J34" s="46">
        <f t="shared" si="0"/>
        <v>0.001027199074074074</v>
      </c>
      <c r="K34" s="152">
        <v>50</v>
      </c>
      <c r="L34" s="39" t="s">
        <v>60</v>
      </c>
      <c r="M34" s="46"/>
    </row>
    <row r="35" spans="1:13" s="141" customFormat="1" ht="17.25" customHeight="1">
      <c r="A35" s="176">
        <v>5</v>
      </c>
      <c r="B35" s="178">
        <v>17</v>
      </c>
      <c r="C35" s="83" t="s">
        <v>239</v>
      </c>
      <c r="D35" s="39">
        <v>2004</v>
      </c>
      <c r="E35" s="39" t="s">
        <v>60</v>
      </c>
      <c r="F35" s="57" t="s">
        <v>230</v>
      </c>
      <c r="G35" s="125" t="s">
        <v>244</v>
      </c>
      <c r="H35" s="45">
        <v>0.0005467592592592593</v>
      </c>
      <c r="I35" s="45">
        <v>0.0004844907407407407</v>
      </c>
      <c r="J35" s="46">
        <f t="shared" si="0"/>
        <v>0.00103125</v>
      </c>
      <c r="K35" s="152">
        <v>45</v>
      </c>
      <c r="L35" s="39" t="s">
        <v>60</v>
      </c>
      <c r="M35" s="46"/>
    </row>
    <row r="36" spans="1:13" s="141" customFormat="1" ht="17.25" customHeight="1">
      <c r="A36" s="176">
        <v>6</v>
      </c>
      <c r="B36" s="178">
        <v>8</v>
      </c>
      <c r="C36" s="83" t="s">
        <v>125</v>
      </c>
      <c r="D36" s="39">
        <v>2003</v>
      </c>
      <c r="E36" s="39"/>
      <c r="F36" s="57" t="s">
        <v>118</v>
      </c>
      <c r="G36" s="125" t="s">
        <v>244</v>
      </c>
      <c r="H36" s="45">
        <v>0.0005599537037037037</v>
      </c>
      <c r="I36" s="45">
        <v>0.000484375</v>
      </c>
      <c r="J36" s="46">
        <f t="shared" si="0"/>
        <v>0.0010443287037037036</v>
      </c>
      <c r="K36" s="152">
        <v>40</v>
      </c>
      <c r="L36" s="39" t="s">
        <v>60</v>
      </c>
      <c r="M36" s="46">
        <f>J31*1.2</f>
        <v>0.0011420833333333333</v>
      </c>
    </row>
    <row r="37" spans="1:13" s="141" customFormat="1" ht="17.25" customHeight="1">
      <c r="A37" s="176">
        <v>7</v>
      </c>
      <c r="B37" s="178">
        <v>1</v>
      </c>
      <c r="C37" s="128" t="s">
        <v>152</v>
      </c>
      <c r="D37" s="39">
        <v>2003</v>
      </c>
      <c r="E37" s="39" t="s">
        <v>60</v>
      </c>
      <c r="F37" s="57" t="s">
        <v>145</v>
      </c>
      <c r="G37" s="125" t="s">
        <v>244</v>
      </c>
      <c r="H37" s="45">
        <v>0.0005791666666666666</v>
      </c>
      <c r="I37" s="45">
        <v>0.0004804398148148148</v>
      </c>
      <c r="J37" s="46">
        <f t="shared" si="0"/>
        <v>0.0010596064814814815</v>
      </c>
      <c r="K37" s="152">
        <v>36</v>
      </c>
      <c r="L37" s="39" t="s">
        <v>68</v>
      </c>
      <c r="M37" s="46"/>
    </row>
    <row r="38" spans="1:13" s="141" customFormat="1" ht="17.25" customHeight="1">
      <c r="A38" s="176">
        <v>8</v>
      </c>
      <c r="B38" s="178">
        <v>11</v>
      </c>
      <c r="C38" s="83" t="s">
        <v>205</v>
      </c>
      <c r="D38" s="39">
        <v>2003</v>
      </c>
      <c r="E38" s="39" t="s">
        <v>103</v>
      </c>
      <c r="F38" s="57" t="s">
        <v>195</v>
      </c>
      <c r="G38" s="125" t="s">
        <v>244</v>
      </c>
      <c r="H38" s="45">
        <v>0.0005716435185185185</v>
      </c>
      <c r="I38" s="45">
        <v>0.0004894675925925926</v>
      </c>
      <c r="J38" s="46">
        <f t="shared" si="0"/>
        <v>0.0010611111111111112</v>
      </c>
      <c r="K38" s="152">
        <v>32</v>
      </c>
      <c r="L38" s="39" t="s">
        <v>68</v>
      </c>
      <c r="M38" s="46"/>
    </row>
    <row r="39" spans="1:13" s="141" customFormat="1" ht="17.25" customHeight="1">
      <c r="A39" s="176">
        <v>9</v>
      </c>
      <c r="B39" s="178">
        <v>15</v>
      </c>
      <c r="C39" s="83" t="s">
        <v>173</v>
      </c>
      <c r="D39" s="39">
        <v>2003</v>
      </c>
      <c r="E39" s="39" t="s">
        <v>65</v>
      </c>
      <c r="F39" s="57" t="s">
        <v>172</v>
      </c>
      <c r="G39" s="125" t="s">
        <v>244</v>
      </c>
      <c r="H39" s="45">
        <v>0.0005670138888888889</v>
      </c>
      <c r="I39" s="45">
        <v>0.000498611111111111</v>
      </c>
      <c r="J39" s="46">
        <f t="shared" si="0"/>
        <v>0.001065625</v>
      </c>
      <c r="K39" s="152">
        <v>29</v>
      </c>
      <c r="L39" s="39" t="s">
        <v>68</v>
      </c>
      <c r="M39" s="46"/>
    </row>
    <row r="40" spans="1:13" s="141" customFormat="1" ht="17.25" customHeight="1">
      <c r="A40" s="176">
        <v>10</v>
      </c>
      <c r="B40" s="178">
        <v>7</v>
      </c>
      <c r="C40" s="83" t="s">
        <v>165</v>
      </c>
      <c r="D40" s="39">
        <v>2004</v>
      </c>
      <c r="E40" s="39" t="s">
        <v>103</v>
      </c>
      <c r="F40" s="57" t="s">
        <v>166</v>
      </c>
      <c r="G40" s="125" t="s">
        <v>244</v>
      </c>
      <c r="H40" s="45">
        <v>0.0005753472222222222</v>
      </c>
      <c r="I40" s="45">
        <v>0.0005006944444444445</v>
      </c>
      <c r="J40" s="46">
        <f t="shared" si="0"/>
        <v>0.0010760416666666666</v>
      </c>
      <c r="K40" s="152">
        <v>26</v>
      </c>
      <c r="L40" s="39" t="s">
        <v>68</v>
      </c>
      <c r="M40" s="46"/>
    </row>
    <row r="41" spans="1:13" s="141" customFormat="1" ht="17.25" customHeight="1">
      <c r="A41" s="176">
        <v>11</v>
      </c>
      <c r="B41" s="178">
        <v>16</v>
      </c>
      <c r="C41" s="83" t="s">
        <v>206</v>
      </c>
      <c r="D41" s="39">
        <v>2004</v>
      </c>
      <c r="E41" s="39" t="s">
        <v>60</v>
      </c>
      <c r="F41" s="57" t="s">
        <v>195</v>
      </c>
      <c r="G41" s="125" t="s">
        <v>244</v>
      </c>
      <c r="H41" s="45">
        <v>0.0005766203703703705</v>
      </c>
      <c r="I41" s="45">
        <v>0.0005135416666666666</v>
      </c>
      <c r="J41" s="46">
        <f t="shared" si="0"/>
        <v>0.001090162037037037</v>
      </c>
      <c r="K41" s="152">
        <v>24</v>
      </c>
      <c r="L41" s="39" t="s">
        <v>68</v>
      </c>
      <c r="M41" s="46"/>
    </row>
    <row r="42" spans="1:13" s="141" customFormat="1" ht="17.25" customHeight="1">
      <c r="A42" s="176">
        <v>12</v>
      </c>
      <c r="B42" s="178">
        <v>20</v>
      </c>
      <c r="C42" s="83" t="s">
        <v>196</v>
      </c>
      <c r="D42" s="39">
        <v>2005</v>
      </c>
      <c r="E42" s="39" t="s">
        <v>68</v>
      </c>
      <c r="F42" s="57" t="s">
        <v>195</v>
      </c>
      <c r="G42" s="125" t="s">
        <v>244</v>
      </c>
      <c r="H42" s="45">
        <v>0.0005943287037037037</v>
      </c>
      <c r="I42" s="45">
        <v>0.0005042824074074074</v>
      </c>
      <c r="J42" s="46">
        <f t="shared" si="0"/>
        <v>0.001098611111111111</v>
      </c>
      <c r="K42" s="152">
        <v>22</v>
      </c>
      <c r="L42" s="39" t="s">
        <v>68</v>
      </c>
      <c r="M42" s="46"/>
    </row>
    <row r="43" spans="1:13" s="141" customFormat="1" ht="17.25" customHeight="1">
      <c r="A43" s="176">
        <v>13</v>
      </c>
      <c r="B43" s="178">
        <v>6</v>
      </c>
      <c r="C43" s="83" t="s">
        <v>139</v>
      </c>
      <c r="D43" s="39">
        <v>2005</v>
      </c>
      <c r="E43" s="39" t="s">
        <v>60</v>
      </c>
      <c r="F43" s="57" t="s">
        <v>136</v>
      </c>
      <c r="G43" s="125" t="s">
        <v>246</v>
      </c>
      <c r="H43" s="45">
        <v>0.0005793981481481482</v>
      </c>
      <c r="I43" s="45">
        <v>0.0005253472222222223</v>
      </c>
      <c r="J43" s="46">
        <f t="shared" si="0"/>
        <v>0.0011047453703703705</v>
      </c>
      <c r="K43" s="152">
        <v>20</v>
      </c>
      <c r="L43" s="39" t="s">
        <v>68</v>
      </c>
      <c r="M43" s="46">
        <f>J31*1.3</f>
        <v>0.0012372569444444445</v>
      </c>
    </row>
    <row r="44" spans="1:13" s="141" customFormat="1" ht="17.25" customHeight="1">
      <c r="A44" s="176">
        <v>14</v>
      </c>
      <c r="B44" s="178">
        <v>23</v>
      </c>
      <c r="C44" s="83" t="s">
        <v>207</v>
      </c>
      <c r="D44" s="39">
        <v>2005</v>
      </c>
      <c r="E44" s="39" t="s">
        <v>48</v>
      </c>
      <c r="F44" s="57" t="s">
        <v>195</v>
      </c>
      <c r="G44" s="125" t="s">
        <v>244</v>
      </c>
      <c r="H44" s="45">
        <v>0.0006273148148148148</v>
      </c>
      <c r="I44" s="45">
        <v>0.0005363425925925927</v>
      </c>
      <c r="J44" s="46">
        <f t="shared" si="0"/>
        <v>0.0011636574074074075</v>
      </c>
      <c r="K44" s="152">
        <v>18</v>
      </c>
      <c r="L44" s="39" t="s">
        <v>65</v>
      </c>
      <c r="M44" s="46"/>
    </row>
    <row r="45" spans="1:13" s="141" customFormat="1" ht="17.25" customHeight="1">
      <c r="A45" s="176">
        <v>15</v>
      </c>
      <c r="B45" s="178">
        <v>19</v>
      </c>
      <c r="C45" s="129" t="s">
        <v>116</v>
      </c>
      <c r="D45" s="87">
        <v>2003</v>
      </c>
      <c r="E45" s="87" t="s">
        <v>48</v>
      </c>
      <c r="F45" s="168" t="s">
        <v>49</v>
      </c>
      <c r="G45" s="125" t="s">
        <v>244</v>
      </c>
      <c r="H45" s="45">
        <v>0.0006413194444444445</v>
      </c>
      <c r="I45" s="45">
        <v>0.0005315972222222223</v>
      </c>
      <c r="J45" s="46">
        <f t="shared" si="0"/>
        <v>0.0011729166666666667</v>
      </c>
      <c r="K45" s="152">
        <v>16</v>
      </c>
      <c r="L45" s="39" t="s">
        <v>65</v>
      </c>
      <c r="M45" s="46"/>
    </row>
    <row r="46" spans="1:13" s="141" customFormat="1" ht="17.25" customHeight="1">
      <c r="A46" s="176">
        <v>16</v>
      </c>
      <c r="B46" s="178">
        <v>10</v>
      </c>
      <c r="C46" s="83" t="s">
        <v>53</v>
      </c>
      <c r="D46" s="39">
        <v>2005</v>
      </c>
      <c r="E46" s="39" t="s">
        <v>65</v>
      </c>
      <c r="F46" s="57" t="s">
        <v>49</v>
      </c>
      <c r="G46" s="125" t="s">
        <v>244</v>
      </c>
      <c r="H46" s="45">
        <v>0.0006259259259259259</v>
      </c>
      <c r="I46" s="45">
        <v>0.0005636574074074075</v>
      </c>
      <c r="J46" s="46">
        <f t="shared" si="0"/>
        <v>0.0011895833333333333</v>
      </c>
      <c r="K46" s="152">
        <v>15</v>
      </c>
      <c r="L46" s="39" t="s">
        <v>65</v>
      </c>
      <c r="M46" s="46"/>
    </row>
    <row r="47" spans="1:13" s="141" customFormat="1" ht="17.25" customHeight="1">
      <c r="A47" s="176">
        <v>17</v>
      </c>
      <c r="B47" s="178">
        <v>4</v>
      </c>
      <c r="C47" s="156" t="s">
        <v>56</v>
      </c>
      <c r="D47" s="157">
        <v>2003</v>
      </c>
      <c r="E47" s="79" t="s">
        <v>65</v>
      </c>
      <c r="F47" s="69" t="s">
        <v>49</v>
      </c>
      <c r="G47" s="125" t="s">
        <v>244</v>
      </c>
      <c r="H47" s="45">
        <v>0.0006344907407407407</v>
      </c>
      <c r="I47" s="45">
        <v>0.0005640046296296296</v>
      </c>
      <c r="J47" s="46">
        <f t="shared" si="0"/>
        <v>0.0011984953703703702</v>
      </c>
      <c r="K47" s="152">
        <v>14</v>
      </c>
      <c r="L47" s="39" t="s">
        <v>65</v>
      </c>
      <c r="M47" s="46"/>
    </row>
    <row r="48" spans="1:13" s="141" customFormat="1" ht="17.25" customHeight="1">
      <c r="A48" s="176">
        <v>18</v>
      </c>
      <c r="B48" s="179">
        <v>18</v>
      </c>
      <c r="C48" s="83" t="s">
        <v>47</v>
      </c>
      <c r="D48" s="39">
        <v>2005</v>
      </c>
      <c r="E48" s="39" t="s">
        <v>48</v>
      </c>
      <c r="F48" s="57" t="s">
        <v>49</v>
      </c>
      <c r="G48" s="125" t="s">
        <v>244</v>
      </c>
      <c r="H48" s="45">
        <v>0.0006474537037037037</v>
      </c>
      <c r="I48" s="45">
        <v>0.0005631944444444444</v>
      </c>
      <c r="J48" s="46">
        <f t="shared" si="0"/>
        <v>0.0012106481481481482</v>
      </c>
      <c r="K48" s="152">
        <v>13</v>
      </c>
      <c r="L48" s="39" t="s">
        <v>65</v>
      </c>
      <c r="M48" s="46"/>
    </row>
    <row r="49" spans="1:13" s="141" customFormat="1" ht="17.25" customHeight="1">
      <c r="A49" s="176">
        <v>19</v>
      </c>
      <c r="B49" s="179">
        <v>31</v>
      </c>
      <c r="C49" s="83" t="s">
        <v>225</v>
      </c>
      <c r="D49" s="39">
        <v>2004</v>
      </c>
      <c r="E49" s="39" t="s">
        <v>48</v>
      </c>
      <c r="F49" s="57" t="s">
        <v>49</v>
      </c>
      <c r="G49" s="125" t="s">
        <v>244</v>
      </c>
      <c r="H49" s="45">
        <v>0.0007052083333333334</v>
      </c>
      <c r="I49" s="45">
        <v>0.0005787037037037038</v>
      </c>
      <c r="J49" s="46">
        <f t="shared" si="0"/>
        <v>0.0012839120370370372</v>
      </c>
      <c r="K49" s="152">
        <v>12</v>
      </c>
      <c r="L49" s="183" t="s">
        <v>268</v>
      </c>
      <c r="M49" s="46"/>
    </row>
    <row r="50" spans="1:13" s="141" customFormat="1" ht="17.25" customHeight="1">
      <c r="A50" s="176">
        <v>20</v>
      </c>
      <c r="B50" s="179">
        <v>33</v>
      </c>
      <c r="C50" s="83" t="s">
        <v>224</v>
      </c>
      <c r="D50" s="39">
        <v>2003</v>
      </c>
      <c r="E50" s="39" t="s">
        <v>48</v>
      </c>
      <c r="F50" s="57" t="s">
        <v>49</v>
      </c>
      <c r="G50" s="125" t="s">
        <v>244</v>
      </c>
      <c r="H50" s="45">
        <v>0.0007030092592592592</v>
      </c>
      <c r="I50" s="45">
        <v>0.0006425925925925926</v>
      </c>
      <c r="J50" s="46">
        <f t="shared" si="0"/>
        <v>0.0013456018518518517</v>
      </c>
      <c r="K50" s="152">
        <v>11</v>
      </c>
      <c r="L50" s="183" t="s">
        <v>268</v>
      </c>
      <c r="M50" s="46"/>
    </row>
    <row r="51" spans="1:13" s="141" customFormat="1" ht="17.25" customHeight="1">
      <c r="A51" s="176">
        <v>21</v>
      </c>
      <c r="B51" s="179">
        <v>30</v>
      </c>
      <c r="C51" s="83" t="s">
        <v>50</v>
      </c>
      <c r="D51" s="39">
        <v>2005</v>
      </c>
      <c r="E51" s="39" t="s">
        <v>48</v>
      </c>
      <c r="F51" s="57" t="s">
        <v>49</v>
      </c>
      <c r="G51" s="125" t="s">
        <v>244</v>
      </c>
      <c r="H51" s="45">
        <v>0.0007144675925925925</v>
      </c>
      <c r="I51" s="45">
        <v>0.0006364583333333334</v>
      </c>
      <c r="J51" s="46">
        <f t="shared" si="0"/>
        <v>0.001350925925925926</v>
      </c>
      <c r="K51" s="152">
        <v>10</v>
      </c>
      <c r="L51" s="183" t="s">
        <v>268</v>
      </c>
      <c r="M51" s="46"/>
    </row>
    <row r="52" spans="1:13" s="141" customFormat="1" ht="17.25" customHeight="1">
      <c r="A52" s="176">
        <v>22</v>
      </c>
      <c r="B52" s="179">
        <v>28</v>
      </c>
      <c r="C52" s="83" t="s">
        <v>58</v>
      </c>
      <c r="D52" s="39">
        <v>2004</v>
      </c>
      <c r="E52" s="39" t="s">
        <v>48</v>
      </c>
      <c r="F52" s="57" t="s">
        <v>49</v>
      </c>
      <c r="G52" s="125" t="s">
        <v>244</v>
      </c>
      <c r="H52" s="45">
        <v>0.0007656249999999999</v>
      </c>
      <c r="I52" s="45">
        <v>0.0006868055555555556</v>
      </c>
      <c r="J52" s="46">
        <f t="shared" si="0"/>
        <v>0.0014524305555555555</v>
      </c>
      <c r="K52" s="152">
        <v>9</v>
      </c>
      <c r="L52" s="183" t="s">
        <v>268</v>
      </c>
      <c r="M52" s="46"/>
    </row>
    <row r="53" spans="1:13" s="141" customFormat="1" ht="17.25" customHeight="1">
      <c r="A53" s="176">
        <v>23</v>
      </c>
      <c r="B53" s="178">
        <v>21</v>
      </c>
      <c r="C53" s="83" t="s">
        <v>55</v>
      </c>
      <c r="D53" s="39">
        <v>2004</v>
      </c>
      <c r="E53" s="39" t="s">
        <v>48</v>
      </c>
      <c r="F53" s="57" t="s">
        <v>49</v>
      </c>
      <c r="G53" s="125" t="s">
        <v>244</v>
      </c>
      <c r="H53" s="45">
        <v>0.000790162037037037</v>
      </c>
      <c r="I53" s="45">
        <v>0.0006778935185185185</v>
      </c>
      <c r="J53" s="46">
        <f t="shared" si="0"/>
        <v>0.0014680555555555556</v>
      </c>
      <c r="K53" s="152">
        <v>8</v>
      </c>
      <c r="L53" s="183" t="s">
        <v>268</v>
      </c>
      <c r="M53" s="46"/>
    </row>
    <row r="54" spans="1:13" s="141" customFormat="1" ht="17.25" customHeight="1">
      <c r="A54" s="176"/>
      <c r="B54" s="142" t="s">
        <v>30</v>
      </c>
      <c r="C54" s="143"/>
      <c r="D54" s="143"/>
      <c r="E54" s="143"/>
      <c r="F54" s="169"/>
      <c r="G54" s="124"/>
      <c r="H54" s="144"/>
      <c r="I54" s="144"/>
      <c r="J54" s="144"/>
      <c r="K54" s="153"/>
      <c r="M54" s="46"/>
    </row>
    <row r="55" spans="1:13" s="141" customFormat="1" ht="17.25" customHeight="1">
      <c r="A55" s="176">
        <v>1</v>
      </c>
      <c r="B55" s="178">
        <v>44</v>
      </c>
      <c r="C55" s="83" t="s">
        <v>134</v>
      </c>
      <c r="D55" s="39">
        <v>2001</v>
      </c>
      <c r="E55" s="39" t="s">
        <v>25</v>
      </c>
      <c r="F55" s="57" t="s">
        <v>131</v>
      </c>
      <c r="G55" s="125" t="s">
        <v>245</v>
      </c>
      <c r="H55" s="45">
        <v>0.0004844907407407407</v>
      </c>
      <c r="I55" s="45">
        <v>0.0004010416666666667</v>
      </c>
      <c r="J55" s="46">
        <f aca="true" t="shared" si="1" ref="J55:J76">SUM(H55:I55)</f>
        <v>0.0008855324074074074</v>
      </c>
      <c r="K55" s="152">
        <v>100</v>
      </c>
      <c r="L55" s="39" t="s">
        <v>63</v>
      </c>
      <c r="M55" s="46">
        <f>J55*1.1</f>
        <v>0.0009740856481481482</v>
      </c>
    </row>
    <row r="56" spans="1:13" s="141" customFormat="1" ht="17.25" customHeight="1">
      <c r="A56" s="176">
        <v>2</v>
      </c>
      <c r="B56" s="178">
        <v>38</v>
      </c>
      <c r="C56" s="83" t="s">
        <v>198</v>
      </c>
      <c r="D56" s="39">
        <v>2002</v>
      </c>
      <c r="E56" s="39" t="s">
        <v>63</v>
      </c>
      <c r="F56" s="57" t="s">
        <v>195</v>
      </c>
      <c r="G56" s="125" t="s">
        <v>244</v>
      </c>
      <c r="H56" s="45">
        <v>0.00047164351851851854</v>
      </c>
      <c r="I56" s="45">
        <v>0.00041469907407407406</v>
      </c>
      <c r="J56" s="46">
        <f t="shared" si="1"/>
        <v>0.0008863425925925927</v>
      </c>
      <c r="K56" s="152">
        <v>80</v>
      </c>
      <c r="L56" s="39" t="s">
        <v>63</v>
      </c>
      <c r="M56" s="46"/>
    </row>
    <row r="57" spans="1:13" s="141" customFormat="1" ht="17.25" customHeight="1">
      <c r="A57" s="176">
        <v>3</v>
      </c>
      <c r="B57" s="178">
        <v>39</v>
      </c>
      <c r="C57" s="83" t="s">
        <v>174</v>
      </c>
      <c r="D57" s="39">
        <v>2001</v>
      </c>
      <c r="E57" s="39" t="s">
        <v>63</v>
      </c>
      <c r="F57" s="57" t="s">
        <v>172</v>
      </c>
      <c r="G57" s="125" t="s">
        <v>244</v>
      </c>
      <c r="H57" s="45">
        <v>0.0004822916666666667</v>
      </c>
      <c r="I57" s="45">
        <v>0.0004135416666666666</v>
      </c>
      <c r="J57" s="46">
        <f t="shared" si="1"/>
        <v>0.0008958333333333333</v>
      </c>
      <c r="K57" s="152">
        <v>60</v>
      </c>
      <c r="L57" s="39" t="s">
        <v>63</v>
      </c>
      <c r="M57" s="46"/>
    </row>
    <row r="58" spans="1:13" s="141" customFormat="1" ht="18.75" customHeight="1">
      <c r="A58" s="176">
        <v>4</v>
      </c>
      <c r="B58" s="178">
        <v>37</v>
      </c>
      <c r="C58" s="83" t="s">
        <v>147</v>
      </c>
      <c r="D58" s="39">
        <v>2001</v>
      </c>
      <c r="E58" s="39" t="s">
        <v>63</v>
      </c>
      <c r="F58" s="57" t="s">
        <v>145</v>
      </c>
      <c r="G58" s="125" t="s">
        <v>244</v>
      </c>
      <c r="H58" s="45">
        <v>0.0005018518518518519</v>
      </c>
      <c r="I58" s="45">
        <v>0.0004240740740740741</v>
      </c>
      <c r="J58" s="46">
        <f t="shared" si="1"/>
        <v>0.000925925925925926</v>
      </c>
      <c r="K58" s="152">
        <v>50</v>
      </c>
      <c r="L58" s="39" t="s">
        <v>63</v>
      </c>
      <c r="M58" s="46"/>
    </row>
    <row r="59" spans="1:13" s="141" customFormat="1" ht="17.25" customHeight="1">
      <c r="A59" s="176">
        <v>5</v>
      </c>
      <c r="B59" s="178">
        <v>40</v>
      </c>
      <c r="C59" s="83" t="s">
        <v>167</v>
      </c>
      <c r="D59" s="39">
        <v>2001</v>
      </c>
      <c r="E59" s="39" t="s">
        <v>63</v>
      </c>
      <c r="F59" s="57" t="s">
        <v>166</v>
      </c>
      <c r="G59" s="125" t="s">
        <v>244</v>
      </c>
      <c r="H59" s="45">
        <v>0.0005078703703703704</v>
      </c>
      <c r="I59" s="45">
        <v>0.00041898148148148155</v>
      </c>
      <c r="J59" s="46">
        <f t="shared" si="1"/>
        <v>0.000926851851851852</v>
      </c>
      <c r="K59" s="152">
        <v>45</v>
      </c>
      <c r="L59" s="39" t="s">
        <v>63</v>
      </c>
      <c r="M59" s="46"/>
    </row>
    <row r="60" spans="1:13" s="141" customFormat="1" ht="17.25" customHeight="1">
      <c r="A60" s="176">
        <v>6</v>
      </c>
      <c r="B60" s="178">
        <v>50</v>
      </c>
      <c r="C60" s="83" t="s">
        <v>176</v>
      </c>
      <c r="D60" s="39">
        <v>2002</v>
      </c>
      <c r="E60" s="39" t="s">
        <v>63</v>
      </c>
      <c r="F60" s="57" t="s">
        <v>172</v>
      </c>
      <c r="G60" s="125" t="s">
        <v>244</v>
      </c>
      <c r="H60" s="45">
        <v>0.0005045138888888889</v>
      </c>
      <c r="I60" s="45">
        <v>0.0004253472222222223</v>
      </c>
      <c r="J60" s="46">
        <f t="shared" si="1"/>
        <v>0.0009298611111111111</v>
      </c>
      <c r="K60" s="152">
        <v>40</v>
      </c>
      <c r="L60" s="39" t="s">
        <v>63</v>
      </c>
      <c r="M60" s="46"/>
    </row>
    <row r="61" spans="1:13" s="141" customFormat="1" ht="17.25" customHeight="1">
      <c r="A61" s="176">
        <v>7</v>
      </c>
      <c r="B61" s="178">
        <v>63</v>
      </c>
      <c r="C61" s="83" t="s">
        <v>66</v>
      </c>
      <c r="D61" s="39">
        <v>2001</v>
      </c>
      <c r="E61" s="39" t="s">
        <v>63</v>
      </c>
      <c r="F61" s="57" t="s">
        <v>49</v>
      </c>
      <c r="G61" s="125" t="s">
        <v>244</v>
      </c>
      <c r="H61" s="45">
        <v>0.0005158564814814815</v>
      </c>
      <c r="I61" s="45">
        <v>0.00042928240740740747</v>
      </c>
      <c r="J61" s="46">
        <f t="shared" si="1"/>
        <v>0.000945138888888889</v>
      </c>
      <c r="K61" s="152">
        <v>36</v>
      </c>
      <c r="L61" s="39" t="s">
        <v>63</v>
      </c>
      <c r="M61" s="46"/>
    </row>
    <row r="62" spans="1:13" s="141" customFormat="1" ht="17.25" customHeight="1">
      <c r="A62" s="176">
        <v>8</v>
      </c>
      <c r="B62" s="178">
        <v>54</v>
      </c>
      <c r="C62" s="83" t="s">
        <v>177</v>
      </c>
      <c r="D62" s="39">
        <v>2002</v>
      </c>
      <c r="E62" s="39" t="s">
        <v>63</v>
      </c>
      <c r="F62" s="57" t="s">
        <v>172</v>
      </c>
      <c r="G62" s="125" t="s">
        <v>244</v>
      </c>
      <c r="H62" s="45">
        <v>0.0005181712962962964</v>
      </c>
      <c r="I62" s="45">
        <v>0.00044398148148148145</v>
      </c>
      <c r="J62" s="46">
        <f t="shared" si="1"/>
        <v>0.0009621527777777779</v>
      </c>
      <c r="K62" s="152">
        <v>32</v>
      </c>
      <c r="L62" s="39" t="s">
        <v>63</v>
      </c>
      <c r="M62" s="46">
        <f>J55*1.15</f>
        <v>0.0010183622685185185</v>
      </c>
    </row>
    <row r="63" spans="1:13" s="141" customFormat="1" ht="17.25" customHeight="1">
      <c r="A63" s="176">
        <v>9</v>
      </c>
      <c r="B63" s="180">
        <v>41</v>
      </c>
      <c r="C63" s="129" t="s">
        <v>62</v>
      </c>
      <c r="D63" s="87">
        <v>2001</v>
      </c>
      <c r="E63" s="39" t="s">
        <v>63</v>
      </c>
      <c r="F63" s="57" t="s">
        <v>49</v>
      </c>
      <c r="G63" s="125" t="s">
        <v>244</v>
      </c>
      <c r="H63" s="45">
        <v>0.0005366898148148148</v>
      </c>
      <c r="I63" s="45">
        <v>0.000446875</v>
      </c>
      <c r="J63" s="46">
        <f t="shared" si="1"/>
        <v>0.0009835648148148147</v>
      </c>
      <c r="K63" s="152">
        <v>29</v>
      </c>
      <c r="L63" s="39" t="s">
        <v>103</v>
      </c>
      <c r="M63" s="46"/>
    </row>
    <row r="64" spans="1:13" s="141" customFormat="1" ht="17.25" customHeight="1">
      <c r="A64" s="176">
        <v>10</v>
      </c>
      <c r="B64" s="178">
        <v>51</v>
      </c>
      <c r="C64" s="83" t="s">
        <v>149</v>
      </c>
      <c r="D64" s="39">
        <v>2001</v>
      </c>
      <c r="E64" s="39" t="s">
        <v>103</v>
      </c>
      <c r="F64" s="57" t="s">
        <v>145</v>
      </c>
      <c r="G64" s="125" t="s">
        <v>244</v>
      </c>
      <c r="H64" s="45">
        <v>0.0005364583333333333</v>
      </c>
      <c r="I64" s="45">
        <v>0.0004540509259259259</v>
      </c>
      <c r="J64" s="46">
        <f t="shared" si="1"/>
        <v>0.0009905092592592591</v>
      </c>
      <c r="K64" s="152">
        <v>26</v>
      </c>
      <c r="L64" s="39" t="s">
        <v>103</v>
      </c>
      <c r="M64" s="46"/>
    </row>
    <row r="65" spans="1:13" s="141" customFormat="1" ht="17.25" customHeight="1">
      <c r="A65" s="176">
        <v>11</v>
      </c>
      <c r="B65" s="178">
        <v>45</v>
      </c>
      <c r="C65" s="83" t="s">
        <v>70</v>
      </c>
      <c r="D65" s="39">
        <v>2001</v>
      </c>
      <c r="E65" s="39" t="s">
        <v>63</v>
      </c>
      <c r="F65" s="57" t="s">
        <v>49</v>
      </c>
      <c r="G65" s="125" t="s">
        <v>247</v>
      </c>
      <c r="H65" s="45">
        <v>0.0005520833333333334</v>
      </c>
      <c r="I65" s="45">
        <v>0.00044780092592592587</v>
      </c>
      <c r="J65" s="46">
        <f t="shared" si="1"/>
        <v>0.0009998842592592592</v>
      </c>
      <c r="K65" s="152">
        <v>24</v>
      </c>
      <c r="L65" s="39" t="s">
        <v>103</v>
      </c>
      <c r="M65" s="46"/>
    </row>
    <row r="66" spans="1:13" s="141" customFormat="1" ht="17.25" customHeight="1">
      <c r="A66" s="176">
        <v>12</v>
      </c>
      <c r="B66" s="178">
        <v>46</v>
      </c>
      <c r="C66" s="83" t="s">
        <v>199</v>
      </c>
      <c r="D66" s="39">
        <v>2002</v>
      </c>
      <c r="E66" s="39" t="s">
        <v>103</v>
      </c>
      <c r="F66" s="57" t="s">
        <v>195</v>
      </c>
      <c r="G66" s="125" t="s">
        <v>244</v>
      </c>
      <c r="H66" s="45">
        <v>0.0005421296296296297</v>
      </c>
      <c r="I66" s="45">
        <v>0.000466087962962963</v>
      </c>
      <c r="J66" s="46">
        <f t="shared" si="1"/>
        <v>0.0010082175925925927</v>
      </c>
      <c r="K66" s="152">
        <v>22</v>
      </c>
      <c r="L66" s="39" t="s">
        <v>103</v>
      </c>
      <c r="M66" s="46"/>
    </row>
    <row r="67" spans="1:13" s="141" customFormat="1" ht="17.25" customHeight="1">
      <c r="A67" s="176">
        <v>13</v>
      </c>
      <c r="B67" s="178">
        <v>52</v>
      </c>
      <c r="C67" s="129" t="s">
        <v>59</v>
      </c>
      <c r="D67" s="87">
        <v>2002</v>
      </c>
      <c r="E67" s="87" t="s">
        <v>103</v>
      </c>
      <c r="F67" s="57" t="s">
        <v>49</v>
      </c>
      <c r="G67" s="125" t="s">
        <v>244</v>
      </c>
      <c r="H67" s="45">
        <v>0.0005407407407407407</v>
      </c>
      <c r="I67" s="45">
        <v>0.00046898148148148146</v>
      </c>
      <c r="J67" s="46">
        <f t="shared" si="1"/>
        <v>0.0010097222222222222</v>
      </c>
      <c r="K67" s="152">
        <v>20</v>
      </c>
      <c r="L67" s="39" t="s">
        <v>103</v>
      </c>
      <c r="M67" s="46"/>
    </row>
    <row r="68" spans="1:13" s="141" customFormat="1" ht="17.25" customHeight="1">
      <c r="A68" s="176">
        <v>14</v>
      </c>
      <c r="B68" s="178">
        <v>55</v>
      </c>
      <c r="C68" s="83" t="s">
        <v>73</v>
      </c>
      <c r="D68" s="39">
        <v>2002</v>
      </c>
      <c r="E68" s="87" t="s">
        <v>103</v>
      </c>
      <c r="F68" s="57" t="s">
        <v>49</v>
      </c>
      <c r="G68" s="125" t="s">
        <v>244</v>
      </c>
      <c r="H68" s="45">
        <v>0.0005381944444444444</v>
      </c>
      <c r="I68" s="45">
        <v>0.00047685185185185195</v>
      </c>
      <c r="J68" s="46">
        <f t="shared" si="1"/>
        <v>0.0010150462962962964</v>
      </c>
      <c r="K68" s="152">
        <v>18</v>
      </c>
      <c r="L68" s="39" t="s">
        <v>103</v>
      </c>
      <c r="M68" s="46">
        <f>J55*1.2</f>
        <v>0.0010626388888888888</v>
      </c>
    </row>
    <row r="69" spans="1:13" s="141" customFormat="1" ht="17.25" customHeight="1">
      <c r="A69" s="176">
        <v>15</v>
      </c>
      <c r="B69" s="180">
        <v>58</v>
      </c>
      <c r="C69" s="129" t="s">
        <v>61</v>
      </c>
      <c r="D69" s="87">
        <v>2001</v>
      </c>
      <c r="E69" s="87" t="s">
        <v>60</v>
      </c>
      <c r="F69" s="57" t="s">
        <v>49</v>
      </c>
      <c r="G69" s="125" t="s">
        <v>244</v>
      </c>
      <c r="H69" s="45">
        <v>0.0005585648148148148</v>
      </c>
      <c r="I69" s="45">
        <v>0.0004891203703703703</v>
      </c>
      <c r="J69" s="46">
        <f t="shared" si="1"/>
        <v>0.0010476851851851851</v>
      </c>
      <c r="K69" s="152">
        <v>16</v>
      </c>
      <c r="L69" s="87" t="s">
        <v>60</v>
      </c>
      <c r="M69" s="46"/>
    </row>
    <row r="70" spans="1:13" s="141" customFormat="1" ht="17.25" customHeight="1">
      <c r="A70" s="176">
        <v>16</v>
      </c>
      <c r="B70" s="178">
        <v>48</v>
      </c>
      <c r="C70" s="83" t="s">
        <v>175</v>
      </c>
      <c r="D70" s="39">
        <v>2001</v>
      </c>
      <c r="E70" s="39" t="s">
        <v>68</v>
      </c>
      <c r="F70" s="57" t="s">
        <v>172</v>
      </c>
      <c r="G70" s="125" t="s">
        <v>244</v>
      </c>
      <c r="H70" s="45">
        <v>0.0005833333333333334</v>
      </c>
      <c r="I70" s="45">
        <v>0.00047499999999999994</v>
      </c>
      <c r="J70" s="46">
        <f t="shared" si="1"/>
        <v>0.0010583333333333334</v>
      </c>
      <c r="K70" s="152">
        <v>15</v>
      </c>
      <c r="L70" s="87" t="s">
        <v>60</v>
      </c>
      <c r="M70" s="46">
        <f>J55*1.25</f>
        <v>0.0011069155092592593</v>
      </c>
    </row>
    <row r="71" spans="1:13" s="141" customFormat="1" ht="17.25" customHeight="1">
      <c r="A71" s="176">
        <v>17</v>
      </c>
      <c r="B71" s="178">
        <v>62</v>
      </c>
      <c r="C71" s="83" t="s">
        <v>69</v>
      </c>
      <c r="D71" s="39">
        <v>2002</v>
      </c>
      <c r="E71" s="39" t="s">
        <v>68</v>
      </c>
      <c r="F71" s="57" t="s">
        <v>49</v>
      </c>
      <c r="G71" s="125" t="s">
        <v>244</v>
      </c>
      <c r="H71" s="45">
        <v>0.0005790509259259259</v>
      </c>
      <c r="I71" s="45">
        <v>0.0004859953703703704</v>
      </c>
      <c r="J71" s="46">
        <f t="shared" si="1"/>
        <v>0.0010650462962962964</v>
      </c>
      <c r="K71" s="152">
        <v>14</v>
      </c>
      <c r="L71" s="39" t="s">
        <v>68</v>
      </c>
      <c r="M71" s="46">
        <f>J55*1.38</f>
        <v>0.001222034722222222</v>
      </c>
    </row>
    <row r="72" spans="1:13" s="141" customFormat="1" ht="17.25" customHeight="1">
      <c r="A72" s="176">
        <v>18</v>
      </c>
      <c r="B72" s="178">
        <v>53</v>
      </c>
      <c r="C72" s="83" t="s">
        <v>200</v>
      </c>
      <c r="D72" s="39">
        <v>2002</v>
      </c>
      <c r="E72" s="39" t="s">
        <v>65</v>
      </c>
      <c r="F72" s="170" t="s">
        <v>195</v>
      </c>
      <c r="G72" s="125" t="s">
        <v>244</v>
      </c>
      <c r="H72" s="45">
        <v>0.0006190972222222223</v>
      </c>
      <c r="I72" s="45">
        <v>0.000497800925925926</v>
      </c>
      <c r="J72" s="46">
        <f t="shared" si="1"/>
        <v>0.0011168981481481481</v>
      </c>
      <c r="K72" s="152">
        <v>13</v>
      </c>
      <c r="L72" s="87" t="s">
        <v>65</v>
      </c>
      <c r="M72" s="46"/>
    </row>
    <row r="73" spans="1:13" s="141" customFormat="1" ht="17.25" customHeight="1">
      <c r="A73" s="176">
        <v>19</v>
      </c>
      <c r="B73" s="178">
        <v>47</v>
      </c>
      <c r="C73" s="83" t="s">
        <v>168</v>
      </c>
      <c r="D73" s="39">
        <v>2002</v>
      </c>
      <c r="E73" s="39" t="s">
        <v>68</v>
      </c>
      <c r="F73" s="57" t="s">
        <v>166</v>
      </c>
      <c r="G73" s="125" t="s">
        <v>244</v>
      </c>
      <c r="H73" s="45">
        <v>0.0006282407407407407</v>
      </c>
      <c r="I73" s="45">
        <v>0.000494675925925926</v>
      </c>
      <c r="J73" s="46">
        <f t="shared" si="1"/>
        <v>0.0011229166666666666</v>
      </c>
      <c r="K73" s="152">
        <v>12</v>
      </c>
      <c r="L73" s="87" t="s">
        <v>65</v>
      </c>
      <c r="M73" s="46"/>
    </row>
    <row r="74" spans="1:13" s="141" customFormat="1" ht="17.25" customHeight="1">
      <c r="A74" s="176">
        <v>20</v>
      </c>
      <c r="B74" s="178">
        <v>59</v>
      </c>
      <c r="C74" s="129" t="s">
        <v>64</v>
      </c>
      <c r="D74" s="87">
        <v>2001</v>
      </c>
      <c r="E74" s="87" t="s">
        <v>65</v>
      </c>
      <c r="F74" s="57" t="s">
        <v>49</v>
      </c>
      <c r="G74" s="125" t="s">
        <v>244</v>
      </c>
      <c r="H74" s="45">
        <v>0.0006480324074074074</v>
      </c>
      <c r="I74" s="45">
        <v>0.0005416666666666666</v>
      </c>
      <c r="J74" s="46">
        <f t="shared" si="1"/>
        <v>0.001189699074074074</v>
      </c>
      <c r="K74" s="152">
        <v>11</v>
      </c>
      <c r="L74" s="87" t="s">
        <v>65</v>
      </c>
      <c r="M74" s="46"/>
    </row>
    <row r="75" spans="1:13" s="141" customFormat="1" ht="17.25" customHeight="1">
      <c r="A75" s="176">
        <v>21</v>
      </c>
      <c r="B75" s="178">
        <v>56</v>
      </c>
      <c r="C75" s="83" t="s">
        <v>197</v>
      </c>
      <c r="D75" s="39">
        <v>2001</v>
      </c>
      <c r="E75" s="39" t="s">
        <v>48</v>
      </c>
      <c r="F75" s="57" t="s">
        <v>195</v>
      </c>
      <c r="G75" s="125" t="s">
        <v>244</v>
      </c>
      <c r="H75" s="45">
        <v>0.0006719907407407408</v>
      </c>
      <c r="I75" s="45">
        <v>0.0005601851851851852</v>
      </c>
      <c r="J75" s="46">
        <f t="shared" si="1"/>
        <v>0.001232175925925926</v>
      </c>
      <c r="K75" s="152">
        <v>10</v>
      </c>
      <c r="L75" s="183" t="s">
        <v>268</v>
      </c>
      <c r="M75" s="46"/>
    </row>
    <row r="76" spans="1:13" s="141" customFormat="1" ht="17.25" customHeight="1">
      <c r="A76" s="176">
        <v>22</v>
      </c>
      <c r="B76" s="181">
        <v>60</v>
      </c>
      <c r="C76" s="129" t="s">
        <v>71</v>
      </c>
      <c r="D76" s="155">
        <v>2002</v>
      </c>
      <c r="E76" s="87" t="s">
        <v>65</v>
      </c>
      <c r="F76" s="57" t="s">
        <v>49</v>
      </c>
      <c r="G76" s="125" t="s">
        <v>244</v>
      </c>
      <c r="H76" s="45">
        <v>0.0006685185185185185</v>
      </c>
      <c r="I76" s="45">
        <v>0.0005649305555555556</v>
      </c>
      <c r="J76" s="46">
        <f t="shared" si="1"/>
        <v>0.001233449074074074</v>
      </c>
      <c r="K76" s="152">
        <v>9</v>
      </c>
      <c r="L76" s="183" t="s">
        <v>268</v>
      </c>
      <c r="M76" s="46"/>
    </row>
    <row r="77" spans="1:13" s="141" customFormat="1" ht="17.25" customHeight="1">
      <c r="A77" s="176"/>
      <c r="B77" s="142" t="s">
        <v>31</v>
      </c>
      <c r="C77" s="121"/>
      <c r="D77" s="121"/>
      <c r="E77" s="121"/>
      <c r="F77" s="171"/>
      <c r="G77" s="124"/>
      <c r="H77" s="145"/>
      <c r="I77" s="145"/>
      <c r="J77" s="145"/>
      <c r="K77" s="154"/>
      <c r="M77" s="46"/>
    </row>
    <row r="78" spans="1:13" s="141" customFormat="1" ht="17.25" customHeight="1">
      <c r="A78" s="176">
        <v>1</v>
      </c>
      <c r="B78" s="180">
        <v>68</v>
      </c>
      <c r="C78" s="83" t="s">
        <v>144</v>
      </c>
      <c r="D78" s="39">
        <v>1999</v>
      </c>
      <c r="E78" s="39" t="s">
        <v>63</v>
      </c>
      <c r="F78" s="57" t="s">
        <v>145</v>
      </c>
      <c r="G78" s="125" t="s">
        <v>244</v>
      </c>
      <c r="H78" s="45">
        <v>0.0004883101851851852</v>
      </c>
      <c r="I78" s="45">
        <v>0.0004106481481481481</v>
      </c>
      <c r="J78" s="46">
        <f aca="true" t="shared" si="2" ref="J78:J88">SUM(H78:I78)</f>
        <v>0.0008989583333333332</v>
      </c>
      <c r="K78" s="152">
        <v>100</v>
      </c>
      <c r="L78" s="39" t="s">
        <v>25</v>
      </c>
      <c r="M78" s="46">
        <f>J78*1.03</f>
        <v>0.0009259270833333332</v>
      </c>
    </row>
    <row r="79" spans="1:13" s="141" customFormat="1" ht="17.25" customHeight="1">
      <c r="A79" s="176">
        <v>2</v>
      </c>
      <c r="B79" s="178">
        <v>76</v>
      </c>
      <c r="C79" s="129" t="s">
        <v>76</v>
      </c>
      <c r="D79" s="87">
        <v>2000</v>
      </c>
      <c r="E79" s="87" t="s">
        <v>63</v>
      </c>
      <c r="F79" s="57" t="s">
        <v>49</v>
      </c>
      <c r="G79" s="125" t="s">
        <v>244</v>
      </c>
      <c r="H79" s="45">
        <v>0.0004817129629629629</v>
      </c>
      <c r="I79" s="45">
        <v>0.0004180555555555556</v>
      </c>
      <c r="J79" s="46">
        <f t="shared" si="2"/>
        <v>0.0008997685185185185</v>
      </c>
      <c r="K79" s="152">
        <v>80</v>
      </c>
      <c r="L79" s="39" t="s">
        <v>25</v>
      </c>
      <c r="M79" s="46"/>
    </row>
    <row r="80" spans="1:13" s="141" customFormat="1" ht="17.25" customHeight="1">
      <c r="A80" s="176">
        <v>3</v>
      </c>
      <c r="B80" s="178">
        <v>71</v>
      </c>
      <c r="C80" s="83" t="s">
        <v>178</v>
      </c>
      <c r="D80" s="39">
        <v>2000</v>
      </c>
      <c r="E80" s="39" t="s">
        <v>25</v>
      </c>
      <c r="F80" s="57" t="s">
        <v>172</v>
      </c>
      <c r="G80" s="125" t="s">
        <v>244</v>
      </c>
      <c r="H80" s="45">
        <v>0.0004943287037037037</v>
      </c>
      <c r="I80" s="45">
        <v>0.0004098379629629629</v>
      </c>
      <c r="J80" s="46">
        <f t="shared" si="2"/>
        <v>0.0009041666666666666</v>
      </c>
      <c r="K80" s="152">
        <v>60</v>
      </c>
      <c r="L80" s="39" t="s">
        <v>25</v>
      </c>
      <c r="M80" s="46"/>
    </row>
    <row r="81" spans="1:13" s="141" customFormat="1" ht="17.25" customHeight="1">
      <c r="A81" s="176">
        <v>4</v>
      </c>
      <c r="B81" s="180">
        <v>78</v>
      </c>
      <c r="C81" s="83" t="s">
        <v>180</v>
      </c>
      <c r="D81" s="39">
        <v>2000</v>
      </c>
      <c r="E81" s="39" t="s">
        <v>63</v>
      </c>
      <c r="F81" s="57" t="s">
        <v>172</v>
      </c>
      <c r="G81" s="125" t="s">
        <v>244</v>
      </c>
      <c r="H81" s="45">
        <v>0.0004914351851851851</v>
      </c>
      <c r="I81" s="45">
        <v>0.00042604166666666675</v>
      </c>
      <c r="J81" s="46">
        <f t="shared" si="2"/>
        <v>0.0009174768518518518</v>
      </c>
      <c r="K81" s="152">
        <v>50</v>
      </c>
      <c r="L81" s="39" t="s">
        <v>25</v>
      </c>
      <c r="M81" s="46"/>
    </row>
    <row r="82" spans="1:13" s="141" customFormat="1" ht="17.25" customHeight="1">
      <c r="A82" s="176">
        <v>5</v>
      </c>
      <c r="B82" s="180">
        <v>70</v>
      </c>
      <c r="C82" s="129" t="s">
        <v>74</v>
      </c>
      <c r="D82" s="87">
        <v>1999</v>
      </c>
      <c r="E82" s="87" t="s">
        <v>25</v>
      </c>
      <c r="F82" s="57" t="s">
        <v>49</v>
      </c>
      <c r="G82" s="125" t="s">
        <v>244</v>
      </c>
      <c r="H82" s="45">
        <v>0.0005155092592592593</v>
      </c>
      <c r="I82" s="45">
        <v>0.0004037037037037037</v>
      </c>
      <c r="J82" s="46">
        <f t="shared" si="2"/>
        <v>0.000919212962962963</v>
      </c>
      <c r="K82" s="152">
        <v>45</v>
      </c>
      <c r="L82" s="39" t="s">
        <v>25</v>
      </c>
      <c r="M82" s="46"/>
    </row>
    <row r="83" spans="1:13" s="141" customFormat="1" ht="17.25" customHeight="1">
      <c r="A83" s="176">
        <v>6</v>
      </c>
      <c r="B83" s="180">
        <v>77</v>
      </c>
      <c r="C83" s="83" t="s">
        <v>179</v>
      </c>
      <c r="D83" s="39">
        <v>2000</v>
      </c>
      <c r="E83" s="39" t="s">
        <v>63</v>
      </c>
      <c r="F83" s="57" t="s">
        <v>172</v>
      </c>
      <c r="G83" s="125" t="s">
        <v>244</v>
      </c>
      <c r="H83" s="45">
        <v>0.0004894675925925926</v>
      </c>
      <c r="I83" s="45">
        <v>0.0004310185185185185</v>
      </c>
      <c r="J83" s="46">
        <f t="shared" si="2"/>
        <v>0.0009204861111111111</v>
      </c>
      <c r="K83" s="152">
        <v>40</v>
      </c>
      <c r="L83" s="39" t="s">
        <v>25</v>
      </c>
      <c r="M83" s="46"/>
    </row>
    <row r="84" spans="1:13" s="141" customFormat="1" ht="17.25" customHeight="1">
      <c r="A84" s="176">
        <v>7</v>
      </c>
      <c r="B84" s="180">
        <v>72</v>
      </c>
      <c r="C84" s="129" t="s">
        <v>130</v>
      </c>
      <c r="D84" s="87">
        <v>2000</v>
      </c>
      <c r="E84" s="87" t="s">
        <v>25</v>
      </c>
      <c r="F84" s="168" t="s">
        <v>131</v>
      </c>
      <c r="G84" s="125" t="s">
        <v>245</v>
      </c>
      <c r="H84" s="45">
        <v>0.0005030092592592594</v>
      </c>
      <c r="I84" s="45">
        <v>0.0004199074074074074</v>
      </c>
      <c r="J84" s="46">
        <f t="shared" si="2"/>
        <v>0.0009229166666666667</v>
      </c>
      <c r="K84" s="152">
        <v>36</v>
      </c>
      <c r="L84" s="39" t="s">
        <v>25</v>
      </c>
      <c r="M84" s="46">
        <f>J78*1.15</f>
        <v>0.0010338020833333332</v>
      </c>
    </row>
    <row r="85" spans="1:13" s="141" customFormat="1" ht="17.25" customHeight="1">
      <c r="A85" s="176">
        <v>8</v>
      </c>
      <c r="B85" s="180">
        <v>73</v>
      </c>
      <c r="C85" s="129" t="s">
        <v>267</v>
      </c>
      <c r="D85" s="87">
        <v>1999</v>
      </c>
      <c r="E85" s="87" t="s">
        <v>63</v>
      </c>
      <c r="F85" s="182" t="s">
        <v>118</v>
      </c>
      <c r="G85" s="125" t="s">
        <v>244</v>
      </c>
      <c r="H85" s="45">
        <v>0.0005214120370370369</v>
      </c>
      <c r="I85" s="45">
        <v>0.0004179398148148148</v>
      </c>
      <c r="J85" s="46">
        <f t="shared" si="2"/>
        <v>0.0009393518518518517</v>
      </c>
      <c r="K85" s="152">
        <v>32</v>
      </c>
      <c r="L85" s="39" t="s">
        <v>63</v>
      </c>
      <c r="M85" s="46"/>
    </row>
    <row r="86" spans="1:13" s="141" customFormat="1" ht="17.25" customHeight="1">
      <c r="A86" s="176">
        <v>9</v>
      </c>
      <c r="B86" s="178">
        <v>69</v>
      </c>
      <c r="C86" s="83" t="s">
        <v>137</v>
      </c>
      <c r="D86" s="39">
        <v>2000</v>
      </c>
      <c r="E86" s="39" t="s">
        <v>63</v>
      </c>
      <c r="F86" s="170" t="s">
        <v>136</v>
      </c>
      <c r="G86" s="125" t="s">
        <v>246</v>
      </c>
      <c r="H86" s="45">
        <v>0.0005061342592592592</v>
      </c>
      <c r="I86" s="45">
        <v>0.0004363425925925926</v>
      </c>
      <c r="J86" s="46">
        <f t="shared" si="2"/>
        <v>0.0009424768518518519</v>
      </c>
      <c r="K86" s="152">
        <v>29</v>
      </c>
      <c r="L86" s="39" t="s">
        <v>63</v>
      </c>
      <c r="M86" s="46"/>
    </row>
    <row r="87" spans="1:13" s="141" customFormat="1" ht="17.25" customHeight="1">
      <c r="A87" s="176">
        <v>10</v>
      </c>
      <c r="B87" s="178">
        <v>79</v>
      </c>
      <c r="C87" s="129" t="s">
        <v>75</v>
      </c>
      <c r="D87" s="87">
        <v>1999</v>
      </c>
      <c r="E87" s="87" t="s">
        <v>63</v>
      </c>
      <c r="F87" s="57" t="s">
        <v>49</v>
      </c>
      <c r="G87" s="125" t="s">
        <v>244</v>
      </c>
      <c r="H87" s="45">
        <v>0.0005356481481481482</v>
      </c>
      <c r="I87" s="45">
        <v>0.00045347222222222224</v>
      </c>
      <c r="J87" s="46">
        <f t="shared" si="2"/>
        <v>0.0009891203703703705</v>
      </c>
      <c r="K87" s="152">
        <v>26</v>
      </c>
      <c r="L87" s="39" t="s">
        <v>63</v>
      </c>
      <c r="M87" s="46">
        <f>J78*1.2</f>
        <v>0.0010787499999999998</v>
      </c>
    </row>
    <row r="88" spans="1:13" s="141" customFormat="1" ht="17.25" customHeight="1">
      <c r="A88" s="176">
        <v>11</v>
      </c>
      <c r="B88" s="180">
        <v>80</v>
      </c>
      <c r="C88" s="83" t="s">
        <v>218</v>
      </c>
      <c r="D88" s="39">
        <v>1999</v>
      </c>
      <c r="E88" s="39" t="s">
        <v>103</v>
      </c>
      <c r="F88" s="57" t="s">
        <v>49</v>
      </c>
      <c r="G88" s="125" t="s">
        <v>244</v>
      </c>
      <c r="H88" s="45">
        <v>0.0005579861111111111</v>
      </c>
      <c r="I88" s="45">
        <v>0.0004804398148148148</v>
      </c>
      <c r="J88" s="46">
        <f t="shared" si="2"/>
        <v>0.001038425925925926</v>
      </c>
      <c r="K88" s="152">
        <v>24</v>
      </c>
      <c r="L88" s="39" t="s">
        <v>103</v>
      </c>
      <c r="M88" s="46"/>
    </row>
    <row r="89" spans="1:13" s="141" customFormat="1" ht="17.25" customHeight="1">
      <c r="A89" s="176"/>
      <c r="B89" s="142" t="s">
        <v>32</v>
      </c>
      <c r="C89" s="143"/>
      <c r="D89" s="143"/>
      <c r="E89" s="143"/>
      <c r="F89" s="172"/>
      <c r="G89" s="124"/>
      <c r="H89" s="146"/>
      <c r="I89" s="146"/>
      <c r="J89" s="146"/>
      <c r="K89" s="152"/>
      <c r="M89" s="46"/>
    </row>
    <row r="90" spans="1:13" s="141" customFormat="1" ht="17.25" customHeight="1">
      <c r="A90" s="176">
        <v>1</v>
      </c>
      <c r="B90" s="178">
        <v>84</v>
      </c>
      <c r="C90" s="83" t="s">
        <v>78</v>
      </c>
      <c r="D90" s="39">
        <v>1998</v>
      </c>
      <c r="E90" s="39" t="s">
        <v>25</v>
      </c>
      <c r="F90" s="57" t="s">
        <v>49</v>
      </c>
      <c r="G90" s="125" t="s">
        <v>244</v>
      </c>
      <c r="H90" s="45">
        <v>0.0005027777777777778</v>
      </c>
      <c r="I90" s="45">
        <v>0.0003982638888888888</v>
      </c>
      <c r="J90" s="46">
        <f>SUM(H90:I90)</f>
        <v>0.0009010416666666665</v>
      </c>
      <c r="K90" s="152">
        <v>100</v>
      </c>
      <c r="L90" s="39" t="s">
        <v>63</v>
      </c>
      <c r="M90" s="46">
        <f>J90*1.07</f>
        <v>0.0009641145833333332</v>
      </c>
    </row>
    <row r="91" spans="1:13" s="141" customFormat="1" ht="17.25" customHeight="1">
      <c r="A91" s="176">
        <v>2</v>
      </c>
      <c r="B91" s="178">
        <v>86</v>
      </c>
      <c r="C91" s="83" t="s">
        <v>240</v>
      </c>
      <c r="D91" s="39">
        <v>1997</v>
      </c>
      <c r="E91" s="39" t="s">
        <v>25</v>
      </c>
      <c r="F91" s="57" t="s">
        <v>172</v>
      </c>
      <c r="G91" s="125" t="s">
        <v>244</v>
      </c>
      <c r="H91" s="45">
        <v>0.0004939814814814815</v>
      </c>
      <c r="I91" s="45">
        <v>0.00041585648148148146</v>
      </c>
      <c r="J91" s="46">
        <f>SUM(H91:I91)</f>
        <v>0.000909837962962963</v>
      </c>
      <c r="K91" s="152">
        <v>80</v>
      </c>
      <c r="L91" s="39" t="s">
        <v>63</v>
      </c>
      <c r="M91" s="46"/>
    </row>
    <row r="92" spans="1:13" s="141" customFormat="1" ht="17.25" customHeight="1">
      <c r="A92" s="176">
        <v>3</v>
      </c>
      <c r="B92" s="178">
        <v>83</v>
      </c>
      <c r="C92" s="83" t="s">
        <v>181</v>
      </c>
      <c r="D92" s="39">
        <v>1998</v>
      </c>
      <c r="E92" s="39" t="s">
        <v>63</v>
      </c>
      <c r="F92" s="57" t="s">
        <v>172</v>
      </c>
      <c r="G92" s="125" t="s">
        <v>244</v>
      </c>
      <c r="H92" s="45">
        <v>0.0005358796296296295</v>
      </c>
      <c r="I92" s="45">
        <v>0.00042002314814814815</v>
      </c>
      <c r="J92" s="46">
        <f>SUM(H92:I92)</f>
        <v>0.0009559027777777777</v>
      </c>
      <c r="K92" s="152">
        <v>60</v>
      </c>
      <c r="L92" s="39" t="s">
        <v>63</v>
      </c>
      <c r="M92" s="46"/>
    </row>
    <row r="93" spans="1:13" s="141" customFormat="1" ht="17.25" customHeight="1">
      <c r="A93" s="176"/>
      <c r="B93" s="142" t="s">
        <v>34</v>
      </c>
      <c r="C93" s="143"/>
      <c r="D93" s="143"/>
      <c r="E93" s="143"/>
      <c r="F93" s="172"/>
      <c r="G93" s="124"/>
      <c r="H93" s="146"/>
      <c r="I93" s="146"/>
      <c r="J93" s="146"/>
      <c r="K93" s="152"/>
      <c r="M93" s="46"/>
    </row>
    <row r="94" spans="1:13" s="141" customFormat="1" ht="17.25" customHeight="1">
      <c r="A94" s="176">
        <v>1</v>
      </c>
      <c r="B94" s="178">
        <v>3</v>
      </c>
      <c r="C94" s="83" t="s">
        <v>84</v>
      </c>
      <c r="D94" s="39">
        <v>2003</v>
      </c>
      <c r="E94" s="39" t="s">
        <v>63</v>
      </c>
      <c r="F94" s="57" t="s">
        <v>49</v>
      </c>
      <c r="G94" s="125" t="s">
        <v>244</v>
      </c>
      <c r="H94" s="45">
        <v>0.0005056712962962963</v>
      </c>
      <c r="I94" s="45">
        <v>0.00043726851851851853</v>
      </c>
      <c r="J94" s="46">
        <f aca="true" t="shared" si="3" ref="J94:J120">SUM(H94:I94)</f>
        <v>0.0009429398148148149</v>
      </c>
      <c r="K94" s="152">
        <v>100</v>
      </c>
      <c r="L94" s="39" t="s">
        <v>63</v>
      </c>
      <c r="M94" s="46">
        <f>J94*1.07</f>
        <v>0.001008945601851852</v>
      </c>
    </row>
    <row r="95" spans="1:13" s="141" customFormat="1" ht="17.25" customHeight="1">
      <c r="A95" s="176">
        <v>2</v>
      </c>
      <c r="B95" s="178">
        <v>1</v>
      </c>
      <c r="C95" s="83" t="s">
        <v>153</v>
      </c>
      <c r="D95" s="39">
        <v>2003</v>
      </c>
      <c r="E95" s="39" t="s">
        <v>63</v>
      </c>
      <c r="F95" s="57" t="s">
        <v>145</v>
      </c>
      <c r="G95" s="125" t="s">
        <v>244</v>
      </c>
      <c r="H95" s="45">
        <v>0.0005043981481481481</v>
      </c>
      <c r="I95" s="45">
        <v>0.0004446759259259259</v>
      </c>
      <c r="J95" s="46">
        <f t="shared" si="3"/>
        <v>0.000949074074074074</v>
      </c>
      <c r="K95" s="152">
        <v>80</v>
      </c>
      <c r="L95" s="39" t="s">
        <v>63</v>
      </c>
      <c r="M95" s="46"/>
    </row>
    <row r="96" spans="1:13" s="141" customFormat="1" ht="17.25" customHeight="1">
      <c r="A96" s="176">
        <v>3</v>
      </c>
      <c r="B96" s="178">
        <v>14</v>
      </c>
      <c r="C96" s="83" t="s">
        <v>141</v>
      </c>
      <c r="D96" s="39">
        <v>2004</v>
      </c>
      <c r="E96" s="39" t="s">
        <v>103</v>
      </c>
      <c r="F96" s="57" t="s">
        <v>136</v>
      </c>
      <c r="G96" s="125" t="s">
        <v>246</v>
      </c>
      <c r="H96" s="45">
        <v>0.0005047453703703704</v>
      </c>
      <c r="I96" s="45">
        <v>0.00044513888888888885</v>
      </c>
      <c r="J96" s="46">
        <f t="shared" si="3"/>
        <v>0.0009498842592592593</v>
      </c>
      <c r="K96" s="152">
        <v>60</v>
      </c>
      <c r="L96" s="39" t="s">
        <v>63</v>
      </c>
      <c r="M96" s="46"/>
    </row>
    <row r="97" spans="1:13" s="141" customFormat="1" ht="17.25" customHeight="1">
      <c r="A97" s="176">
        <v>4</v>
      </c>
      <c r="B97" s="178">
        <v>26</v>
      </c>
      <c r="C97" s="83" t="s">
        <v>241</v>
      </c>
      <c r="D97" s="39">
        <v>2003</v>
      </c>
      <c r="E97" s="39" t="s">
        <v>103</v>
      </c>
      <c r="F97" s="57" t="s">
        <v>172</v>
      </c>
      <c r="G97" s="125" t="s">
        <v>244</v>
      </c>
      <c r="H97" s="45">
        <v>0.0005238425925925926</v>
      </c>
      <c r="I97" s="45">
        <v>0.00043321759259259263</v>
      </c>
      <c r="J97" s="46">
        <f t="shared" si="3"/>
        <v>0.0009570601851851851</v>
      </c>
      <c r="K97" s="152">
        <v>50</v>
      </c>
      <c r="L97" s="39" t="s">
        <v>63</v>
      </c>
      <c r="M97" s="46"/>
    </row>
    <row r="98" spans="1:13" s="141" customFormat="1" ht="17.25" customHeight="1">
      <c r="A98" s="176">
        <v>5</v>
      </c>
      <c r="B98" s="178">
        <v>7</v>
      </c>
      <c r="C98" s="83" t="s">
        <v>135</v>
      </c>
      <c r="D98" s="39">
        <v>2003</v>
      </c>
      <c r="E98" s="39" t="s">
        <v>63</v>
      </c>
      <c r="F98" s="57" t="s">
        <v>131</v>
      </c>
      <c r="G98" s="125" t="s">
        <v>248</v>
      </c>
      <c r="H98" s="45">
        <v>0.0005200231481481481</v>
      </c>
      <c r="I98" s="45">
        <v>0.00044571759259259255</v>
      </c>
      <c r="J98" s="46">
        <f t="shared" si="3"/>
        <v>0.0009657407407407408</v>
      </c>
      <c r="K98" s="152">
        <v>45</v>
      </c>
      <c r="L98" s="39" t="s">
        <v>63</v>
      </c>
      <c r="M98" s="46"/>
    </row>
    <row r="99" spans="1:13" s="141" customFormat="1" ht="17.25" customHeight="1">
      <c r="A99" s="176">
        <v>6</v>
      </c>
      <c r="B99" s="178">
        <v>16</v>
      </c>
      <c r="C99" s="83" t="s">
        <v>86</v>
      </c>
      <c r="D99" s="39">
        <v>2003</v>
      </c>
      <c r="E99" s="39" t="s">
        <v>103</v>
      </c>
      <c r="F99" s="57" t="s">
        <v>49</v>
      </c>
      <c r="G99" s="125" t="s">
        <v>244</v>
      </c>
      <c r="H99" s="45">
        <v>0.0005143518518518518</v>
      </c>
      <c r="I99" s="45">
        <v>0.00045763888888888894</v>
      </c>
      <c r="J99" s="46">
        <f t="shared" si="3"/>
        <v>0.0009719907407407407</v>
      </c>
      <c r="K99" s="152">
        <v>40</v>
      </c>
      <c r="L99" s="39" t="s">
        <v>63</v>
      </c>
      <c r="M99" s="46"/>
    </row>
    <row r="100" spans="1:13" s="141" customFormat="1" ht="17.25" customHeight="1">
      <c r="A100" s="176">
        <v>7</v>
      </c>
      <c r="B100" s="178">
        <v>9</v>
      </c>
      <c r="C100" s="83" t="s">
        <v>229</v>
      </c>
      <c r="D100" s="39">
        <v>2004</v>
      </c>
      <c r="E100" s="39"/>
      <c r="F100" s="57" t="s">
        <v>230</v>
      </c>
      <c r="G100" s="125" t="s">
        <v>244</v>
      </c>
      <c r="H100" s="45">
        <v>0.0005337962962962962</v>
      </c>
      <c r="I100" s="45">
        <v>0.0004612268518518518</v>
      </c>
      <c r="J100" s="46">
        <f t="shared" si="3"/>
        <v>0.000995023148148148</v>
      </c>
      <c r="K100" s="152">
        <v>36</v>
      </c>
      <c r="L100" s="39" t="s">
        <v>63</v>
      </c>
      <c r="M100" s="46">
        <f>J94*1.13</f>
        <v>0.0010655219907407406</v>
      </c>
    </row>
    <row r="101" spans="1:13" s="141" customFormat="1" ht="17.25" customHeight="1">
      <c r="A101" s="176">
        <v>8</v>
      </c>
      <c r="B101" s="178">
        <v>8</v>
      </c>
      <c r="C101" s="83" t="s">
        <v>140</v>
      </c>
      <c r="D101" s="39">
        <v>2003</v>
      </c>
      <c r="E101" s="39" t="s">
        <v>60</v>
      </c>
      <c r="F101" s="57" t="s">
        <v>136</v>
      </c>
      <c r="G101" s="125" t="s">
        <v>246</v>
      </c>
      <c r="H101" s="45">
        <v>0.0005469907407407407</v>
      </c>
      <c r="I101" s="45">
        <v>0.00046585648148148143</v>
      </c>
      <c r="J101" s="46">
        <f t="shared" si="3"/>
        <v>0.001012847222222222</v>
      </c>
      <c r="K101" s="152">
        <v>32</v>
      </c>
      <c r="L101" s="39" t="s">
        <v>103</v>
      </c>
      <c r="M101" s="46"/>
    </row>
    <row r="102" spans="1:13" s="141" customFormat="1" ht="17.25" customHeight="1">
      <c r="A102" s="176">
        <v>9</v>
      </c>
      <c r="B102" s="178">
        <v>11</v>
      </c>
      <c r="C102" s="83" t="s">
        <v>154</v>
      </c>
      <c r="D102" s="39">
        <v>2003</v>
      </c>
      <c r="E102" s="39" t="s">
        <v>103</v>
      </c>
      <c r="F102" s="57" t="s">
        <v>145</v>
      </c>
      <c r="G102" s="125" t="s">
        <v>244</v>
      </c>
      <c r="H102" s="45">
        <v>0.0005490740740740741</v>
      </c>
      <c r="I102" s="45">
        <v>0.0004641203703703704</v>
      </c>
      <c r="J102" s="46">
        <f t="shared" si="3"/>
        <v>0.0010131944444444446</v>
      </c>
      <c r="K102" s="152">
        <v>29</v>
      </c>
      <c r="L102" s="39" t="s">
        <v>103</v>
      </c>
      <c r="M102" s="46"/>
    </row>
    <row r="103" spans="1:13" s="141" customFormat="1" ht="17.25" customHeight="1">
      <c r="A103" s="176">
        <v>10</v>
      </c>
      <c r="B103" s="178">
        <v>5</v>
      </c>
      <c r="C103" s="83" t="s">
        <v>182</v>
      </c>
      <c r="D103" s="39">
        <v>2003</v>
      </c>
      <c r="E103" s="39" t="s">
        <v>60</v>
      </c>
      <c r="F103" s="57" t="s">
        <v>172</v>
      </c>
      <c r="G103" s="125" t="s">
        <v>244</v>
      </c>
      <c r="H103" s="45">
        <v>0.000548611111111111</v>
      </c>
      <c r="I103" s="45">
        <v>0.0004767361111111111</v>
      </c>
      <c r="J103" s="46">
        <f t="shared" si="3"/>
        <v>0.0010253472222222222</v>
      </c>
      <c r="K103" s="152">
        <v>26</v>
      </c>
      <c r="L103" s="39" t="s">
        <v>103</v>
      </c>
      <c r="M103" s="46"/>
    </row>
    <row r="104" spans="1:13" s="141" customFormat="1" ht="17.25" customHeight="1">
      <c r="A104" s="176">
        <v>11</v>
      </c>
      <c r="B104" s="178">
        <v>15</v>
      </c>
      <c r="C104" s="83" t="s">
        <v>231</v>
      </c>
      <c r="D104" s="39">
        <v>2005</v>
      </c>
      <c r="E104" s="39" t="s">
        <v>60</v>
      </c>
      <c r="F104" s="57" t="s">
        <v>230</v>
      </c>
      <c r="G104" s="125" t="s">
        <v>244</v>
      </c>
      <c r="H104" s="45">
        <v>0.0005625000000000001</v>
      </c>
      <c r="I104" s="45">
        <v>0.00047442129629629635</v>
      </c>
      <c r="J104" s="46">
        <f t="shared" si="3"/>
        <v>0.0010369212962962964</v>
      </c>
      <c r="K104" s="152">
        <v>24</v>
      </c>
      <c r="L104" s="39" t="s">
        <v>103</v>
      </c>
      <c r="M104" s="46"/>
    </row>
    <row r="105" spans="1:13" s="141" customFormat="1" ht="17.25" customHeight="1">
      <c r="A105" s="176">
        <v>12</v>
      </c>
      <c r="B105" s="178">
        <v>38</v>
      </c>
      <c r="C105" s="83" t="s">
        <v>219</v>
      </c>
      <c r="D105" s="39">
        <v>2003</v>
      </c>
      <c r="E105" s="39" t="s">
        <v>60</v>
      </c>
      <c r="F105" s="57" t="s">
        <v>119</v>
      </c>
      <c r="G105" s="125" t="s">
        <v>244</v>
      </c>
      <c r="H105" s="45">
        <v>0.0005821759259259259</v>
      </c>
      <c r="I105" s="45">
        <v>0.00047604166666666666</v>
      </c>
      <c r="J105" s="46">
        <f t="shared" si="3"/>
        <v>0.0010582175925925926</v>
      </c>
      <c r="K105" s="152">
        <v>22</v>
      </c>
      <c r="L105" s="39" t="s">
        <v>103</v>
      </c>
      <c r="M105" s="46"/>
    </row>
    <row r="106" spans="1:13" s="141" customFormat="1" ht="17.25" customHeight="1">
      <c r="A106" s="176">
        <v>13</v>
      </c>
      <c r="B106" s="178">
        <v>12</v>
      </c>
      <c r="C106" s="83" t="s">
        <v>184</v>
      </c>
      <c r="D106" s="39">
        <v>2004</v>
      </c>
      <c r="E106" s="39" t="s">
        <v>60</v>
      </c>
      <c r="F106" s="57" t="s">
        <v>172</v>
      </c>
      <c r="G106" s="125" t="s">
        <v>244</v>
      </c>
      <c r="H106" s="45">
        <v>0.0005746527777777778</v>
      </c>
      <c r="I106" s="45">
        <v>0.00048738425925925924</v>
      </c>
      <c r="J106" s="46">
        <f t="shared" si="3"/>
        <v>0.0010620370370370371</v>
      </c>
      <c r="K106" s="152">
        <v>20</v>
      </c>
      <c r="L106" s="39" t="s">
        <v>103</v>
      </c>
      <c r="M106" s="46"/>
    </row>
    <row r="107" spans="1:13" s="141" customFormat="1" ht="17.25" customHeight="1">
      <c r="A107" s="176">
        <v>14</v>
      </c>
      <c r="B107" s="178">
        <v>17</v>
      </c>
      <c r="C107" s="83" t="s">
        <v>126</v>
      </c>
      <c r="D107" s="39">
        <v>2004</v>
      </c>
      <c r="E107" s="39" t="s">
        <v>65</v>
      </c>
      <c r="F107" s="170" t="s">
        <v>118</v>
      </c>
      <c r="G107" s="125" t="s">
        <v>244</v>
      </c>
      <c r="H107" s="45">
        <v>0.0005938657407407408</v>
      </c>
      <c r="I107" s="45">
        <v>0.00046909722222222226</v>
      </c>
      <c r="J107" s="46">
        <f t="shared" si="3"/>
        <v>0.001062962962962963</v>
      </c>
      <c r="K107" s="152">
        <v>18</v>
      </c>
      <c r="L107" s="39" t="s">
        <v>103</v>
      </c>
      <c r="M107" s="46">
        <f>J94*1.15</f>
        <v>0.001084380787037037</v>
      </c>
    </row>
    <row r="108" spans="1:13" s="141" customFormat="1" ht="17.25" customHeight="1">
      <c r="A108" s="176">
        <v>15</v>
      </c>
      <c r="B108" s="178">
        <v>30</v>
      </c>
      <c r="C108" s="83" t="s">
        <v>185</v>
      </c>
      <c r="D108" s="39">
        <v>2005</v>
      </c>
      <c r="E108" s="39" t="s">
        <v>68</v>
      </c>
      <c r="F108" s="57" t="s">
        <v>172</v>
      </c>
      <c r="G108" s="125" t="s">
        <v>244</v>
      </c>
      <c r="H108" s="45">
        <v>0.0006005787037037038</v>
      </c>
      <c r="I108" s="45">
        <v>0.000484837962962963</v>
      </c>
      <c r="J108" s="46">
        <f t="shared" si="3"/>
        <v>0.0010854166666666668</v>
      </c>
      <c r="K108" s="152">
        <v>16</v>
      </c>
      <c r="L108" s="39" t="s">
        <v>68</v>
      </c>
      <c r="M108" s="46">
        <f>J94*1.25</f>
        <v>0.0011786747685185186</v>
      </c>
    </row>
    <row r="109" spans="1:13" s="141" customFormat="1" ht="17.25" customHeight="1">
      <c r="A109" s="176">
        <v>16</v>
      </c>
      <c r="B109" s="178">
        <v>32</v>
      </c>
      <c r="C109" s="83" t="s">
        <v>186</v>
      </c>
      <c r="D109" s="39">
        <v>2005</v>
      </c>
      <c r="E109" s="39" t="s">
        <v>48</v>
      </c>
      <c r="F109" s="57" t="s">
        <v>172</v>
      </c>
      <c r="G109" s="125" t="s">
        <v>244</v>
      </c>
      <c r="H109" s="45">
        <v>0.0005872685185185185</v>
      </c>
      <c r="I109" s="45">
        <v>0.000514699074074074</v>
      </c>
      <c r="J109" s="46">
        <f t="shared" si="3"/>
        <v>0.0011019675925925925</v>
      </c>
      <c r="K109" s="152">
        <v>15</v>
      </c>
      <c r="L109" s="39" t="s">
        <v>68</v>
      </c>
      <c r="M109" s="46"/>
    </row>
    <row r="110" spans="1:13" s="141" customFormat="1" ht="17.25" customHeight="1">
      <c r="A110" s="176">
        <v>17</v>
      </c>
      <c r="B110" s="178">
        <v>24</v>
      </c>
      <c r="C110" s="83" t="s">
        <v>83</v>
      </c>
      <c r="D110" s="39">
        <v>2005</v>
      </c>
      <c r="E110" s="39" t="s">
        <v>65</v>
      </c>
      <c r="F110" s="57" t="s">
        <v>49</v>
      </c>
      <c r="G110" s="125" t="s">
        <v>244</v>
      </c>
      <c r="H110" s="45">
        <v>0.0006008101851851852</v>
      </c>
      <c r="I110" s="45">
        <v>0.0005160879629629631</v>
      </c>
      <c r="J110" s="46">
        <f t="shared" si="3"/>
        <v>0.0011168981481481483</v>
      </c>
      <c r="K110" s="152">
        <v>14</v>
      </c>
      <c r="L110" s="39" t="s">
        <v>68</v>
      </c>
      <c r="M110" s="46"/>
    </row>
    <row r="111" spans="1:13" s="141" customFormat="1" ht="17.25" customHeight="1">
      <c r="A111" s="176">
        <v>18</v>
      </c>
      <c r="B111" s="178">
        <v>21</v>
      </c>
      <c r="C111" s="130" t="s">
        <v>142</v>
      </c>
      <c r="D111" s="79">
        <v>2005</v>
      </c>
      <c r="E111" s="79" t="s">
        <v>68</v>
      </c>
      <c r="F111" s="57" t="s">
        <v>136</v>
      </c>
      <c r="G111" s="125" t="s">
        <v>246</v>
      </c>
      <c r="H111" s="45">
        <v>0.0006106481481481481</v>
      </c>
      <c r="I111" s="45">
        <v>0.0005260416666666667</v>
      </c>
      <c r="J111" s="46">
        <f t="shared" si="3"/>
        <v>0.0011366898148148148</v>
      </c>
      <c r="K111" s="152">
        <v>13</v>
      </c>
      <c r="L111" s="39" t="s">
        <v>68</v>
      </c>
      <c r="M111" s="46"/>
    </row>
    <row r="112" spans="1:13" s="141" customFormat="1" ht="17.25" customHeight="1">
      <c r="A112" s="176">
        <v>19</v>
      </c>
      <c r="B112" s="178">
        <v>6</v>
      </c>
      <c r="C112" s="83" t="s">
        <v>127</v>
      </c>
      <c r="D112" s="39">
        <v>2005</v>
      </c>
      <c r="E112" s="39"/>
      <c r="F112" s="57" t="s">
        <v>118</v>
      </c>
      <c r="G112" s="125" t="s">
        <v>244</v>
      </c>
      <c r="H112" s="45">
        <v>0.0005987268518518518</v>
      </c>
      <c r="I112" s="45">
        <v>0.0005452546296296296</v>
      </c>
      <c r="J112" s="46">
        <f t="shared" si="3"/>
        <v>0.0011439814814814815</v>
      </c>
      <c r="K112" s="152">
        <v>12</v>
      </c>
      <c r="L112" s="39" t="s">
        <v>68</v>
      </c>
      <c r="M112" s="46"/>
    </row>
    <row r="113" spans="1:13" s="141" customFormat="1" ht="17.25" customHeight="1">
      <c r="A113" s="176">
        <v>20</v>
      </c>
      <c r="B113" s="178">
        <v>19</v>
      </c>
      <c r="C113" s="83" t="s">
        <v>81</v>
      </c>
      <c r="D113" s="39">
        <v>2004</v>
      </c>
      <c r="E113" s="39" t="s">
        <v>60</v>
      </c>
      <c r="F113" s="57" t="s">
        <v>49</v>
      </c>
      <c r="G113" s="125" t="s">
        <v>244</v>
      </c>
      <c r="H113" s="45">
        <v>0.000641550925925926</v>
      </c>
      <c r="I113" s="45">
        <v>0.0005122685185185185</v>
      </c>
      <c r="J113" s="46">
        <f t="shared" si="3"/>
        <v>0.0011538194444444443</v>
      </c>
      <c r="K113" s="152">
        <v>11</v>
      </c>
      <c r="L113" s="39" t="s">
        <v>68</v>
      </c>
      <c r="M113" s="46"/>
    </row>
    <row r="114" spans="1:13" s="141" customFormat="1" ht="17.25" customHeight="1">
      <c r="A114" s="176">
        <v>21</v>
      </c>
      <c r="B114" s="178">
        <v>2</v>
      </c>
      <c r="C114" s="83" t="s">
        <v>210</v>
      </c>
      <c r="D114" s="39">
        <v>2003</v>
      </c>
      <c r="E114" s="39" t="s">
        <v>103</v>
      </c>
      <c r="F114" s="57" t="s">
        <v>195</v>
      </c>
      <c r="G114" s="125" t="s">
        <v>244</v>
      </c>
      <c r="H114" s="45">
        <v>0.0006016203703703703</v>
      </c>
      <c r="I114" s="45">
        <v>0.0005533564814814815</v>
      </c>
      <c r="J114" s="46">
        <f t="shared" si="3"/>
        <v>0.001154976851851852</v>
      </c>
      <c r="K114" s="152">
        <v>10</v>
      </c>
      <c r="L114" s="39" t="s">
        <v>68</v>
      </c>
      <c r="M114" s="46">
        <f>J94*1.38</f>
        <v>0.0013012569444444443</v>
      </c>
    </row>
    <row r="115" spans="1:13" s="141" customFormat="1" ht="17.25" customHeight="1">
      <c r="A115" s="176">
        <v>22</v>
      </c>
      <c r="B115" s="178">
        <v>10</v>
      </c>
      <c r="C115" s="83" t="s">
        <v>211</v>
      </c>
      <c r="D115" s="39">
        <v>2004</v>
      </c>
      <c r="E115" s="39" t="s">
        <v>208</v>
      </c>
      <c r="F115" s="57" t="s">
        <v>195</v>
      </c>
      <c r="G115" s="125" t="s">
        <v>244</v>
      </c>
      <c r="H115" s="45">
        <v>0.0006487268518518518</v>
      </c>
      <c r="I115" s="45">
        <v>0.0005358796296296295</v>
      </c>
      <c r="J115" s="46">
        <f t="shared" si="3"/>
        <v>0.0011846064814814814</v>
      </c>
      <c r="K115" s="152">
        <v>9</v>
      </c>
      <c r="L115" s="39" t="s">
        <v>65</v>
      </c>
      <c r="M115" s="46"/>
    </row>
    <row r="116" spans="1:13" s="141" customFormat="1" ht="17.25" customHeight="1">
      <c r="A116" s="176">
        <v>23</v>
      </c>
      <c r="B116" s="178">
        <v>4</v>
      </c>
      <c r="C116" s="83" t="s">
        <v>169</v>
      </c>
      <c r="D116" s="39">
        <v>2003</v>
      </c>
      <c r="E116" s="39" t="s">
        <v>103</v>
      </c>
      <c r="F116" s="170" t="s">
        <v>166</v>
      </c>
      <c r="G116" s="125" t="s">
        <v>244</v>
      </c>
      <c r="H116" s="45">
        <v>0.0005498842592592592</v>
      </c>
      <c r="I116" s="45">
        <v>0.0006414351851851852</v>
      </c>
      <c r="J116" s="46">
        <f t="shared" si="3"/>
        <v>0.0011913194444444445</v>
      </c>
      <c r="K116" s="152">
        <v>8</v>
      </c>
      <c r="L116" s="39" t="s">
        <v>65</v>
      </c>
      <c r="M116" s="46"/>
    </row>
    <row r="117" spans="1:13" s="141" customFormat="1" ht="17.25" customHeight="1">
      <c r="A117" s="176">
        <v>24</v>
      </c>
      <c r="B117" s="178">
        <v>35</v>
      </c>
      <c r="C117" s="83" t="s">
        <v>85</v>
      </c>
      <c r="D117" s="39">
        <v>2003</v>
      </c>
      <c r="E117" s="39" t="s">
        <v>65</v>
      </c>
      <c r="F117" s="57" t="s">
        <v>49</v>
      </c>
      <c r="G117" s="125" t="s">
        <v>244</v>
      </c>
      <c r="H117" s="45">
        <v>0.00065</v>
      </c>
      <c r="I117" s="45">
        <v>0.0005619212962962963</v>
      </c>
      <c r="J117" s="46">
        <f t="shared" si="3"/>
        <v>0.0012119212962962962</v>
      </c>
      <c r="K117" s="152">
        <v>7</v>
      </c>
      <c r="L117" s="39" t="s">
        <v>65</v>
      </c>
      <c r="M117" s="46"/>
    </row>
    <row r="118" spans="1:13" s="141" customFormat="1" ht="17.25" customHeight="1">
      <c r="A118" s="176">
        <v>25</v>
      </c>
      <c r="B118" s="178">
        <v>39</v>
      </c>
      <c r="C118" s="83" t="s">
        <v>82</v>
      </c>
      <c r="D118" s="39">
        <v>2005</v>
      </c>
      <c r="E118" s="39" t="s">
        <v>48</v>
      </c>
      <c r="F118" s="57" t="s">
        <v>49</v>
      </c>
      <c r="G118" s="125" t="s">
        <v>244</v>
      </c>
      <c r="H118" s="45">
        <v>0.0006671296296296296</v>
      </c>
      <c r="I118" s="45">
        <v>0.0006033564814814815</v>
      </c>
      <c r="J118" s="46">
        <f t="shared" si="3"/>
        <v>0.0012704861111111111</v>
      </c>
      <c r="K118" s="152">
        <v>6</v>
      </c>
      <c r="L118" s="39" t="s">
        <v>65</v>
      </c>
      <c r="M118" s="46"/>
    </row>
    <row r="119" spans="1:13" s="141" customFormat="1" ht="17.25" customHeight="1">
      <c r="A119" s="176">
        <v>26</v>
      </c>
      <c r="B119" s="178">
        <v>27</v>
      </c>
      <c r="C119" s="156" t="s">
        <v>90</v>
      </c>
      <c r="D119" s="157">
        <v>2005</v>
      </c>
      <c r="E119" s="157" t="s">
        <v>48</v>
      </c>
      <c r="F119" s="168" t="s">
        <v>49</v>
      </c>
      <c r="G119" s="125" t="s">
        <v>244</v>
      </c>
      <c r="H119" s="45">
        <v>0.0007899305555555555</v>
      </c>
      <c r="I119" s="45">
        <v>0.0006729166666666667</v>
      </c>
      <c r="J119" s="46">
        <f t="shared" si="3"/>
        <v>0.0014628472222222222</v>
      </c>
      <c r="K119" s="152">
        <v>5</v>
      </c>
      <c r="L119" s="183" t="s">
        <v>268</v>
      </c>
      <c r="M119" s="46"/>
    </row>
    <row r="120" spans="1:13" s="141" customFormat="1" ht="17.25" customHeight="1">
      <c r="A120" s="176">
        <v>27</v>
      </c>
      <c r="B120" s="179">
        <v>29</v>
      </c>
      <c r="C120" s="83" t="s">
        <v>89</v>
      </c>
      <c r="D120" s="39">
        <v>2005</v>
      </c>
      <c r="E120" s="39" t="s">
        <v>48</v>
      </c>
      <c r="F120" s="170" t="s">
        <v>49</v>
      </c>
      <c r="G120" s="125" t="s">
        <v>244</v>
      </c>
      <c r="H120" s="45">
        <v>0.0008126157407407408</v>
      </c>
      <c r="I120" s="45">
        <v>0.000735648148148148</v>
      </c>
      <c r="J120" s="46">
        <f t="shared" si="3"/>
        <v>0.001548263888888889</v>
      </c>
      <c r="K120" s="152">
        <v>4</v>
      </c>
      <c r="L120" s="183" t="s">
        <v>268</v>
      </c>
      <c r="M120" s="46"/>
    </row>
    <row r="121" spans="1:13" s="141" customFormat="1" ht="17.25" customHeight="1">
      <c r="A121" s="176"/>
      <c r="B121" s="142" t="s">
        <v>35</v>
      </c>
      <c r="C121" s="143"/>
      <c r="D121" s="143"/>
      <c r="E121" s="143"/>
      <c r="F121" s="169"/>
      <c r="G121" s="124"/>
      <c r="H121" s="144"/>
      <c r="I121" s="144"/>
      <c r="J121" s="144"/>
      <c r="K121" s="185"/>
      <c r="M121" s="46"/>
    </row>
    <row r="122" spans="1:13" s="141" customFormat="1" ht="17.25" customHeight="1">
      <c r="A122" s="176">
        <v>1</v>
      </c>
      <c r="B122" s="178">
        <v>46</v>
      </c>
      <c r="C122" s="83" t="s">
        <v>232</v>
      </c>
      <c r="D122" s="39">
        <v>2001</v>
      </c>
      <c r="E122" s="39" t="s">
        <v>63</v>
      </c>
      <c r="F122" s="57" t="s">
        <v>230</v>
      </c>
      <c r="G122" s="125" t="s">
        <v>244</v>
      </c>
      <c r="H122" s="45">
        <v>0.0004674768518518519</v>
      </c>
      <c r="I122" s="45">
        <v>0.0004064814814814814</v>
      </c>
      <c r="J122" s="46">
        <f aca="true" t="shared" si="4" ref="J122:J150">SUM(H122:I122)</f>
        <v>0.0008739583333333334</v>
      </c>
      <c r="K122" s="152">
        <v>100</v>
      </c>
      <c r="L122" s="39" t="s">
        <v>63</v>
      </c>
      <c r="M122" s="46">
        <f>J122*1.1</f>
        <v>0.0009613541666666668</v>
      </c>
    </row>
    <row r="123" spans="1:13" s="141" customFormat="1" ht="17.25" customHeight="1">
      <c r="A123" s="176">
        <v>2</v>
      </c>
      <c r="B123" s="178">
        <v>47</v>
      </c>
      <c r="C123" s="83" t="s">
        <v>92</v>
      </c>
      <c r="D123" s="39">
        <v>2001</v>
      </c>
      <c r="E123" s="39" t="s">
        <v>63</v>
      </c>
      <c r="F123" s="57" t="s">
        <v>49</v>
      </c>
      <c r="G123" s="125" t="s">
        <v>244</v>
      </c>
      <c r="H123" s="45">
        <v>0.0004724537037037037</v>
      </c>
      <c r="I123" s="45">
        <v>0.00040659722222222226</v>
      </c>
      <c r="J123" s="46">
        <f t="shared" si="4"/>
        <v>0.0008790509259259259</v>
      </c>
      <c r="K123" s="152">
        <v>80</v>
      </c>
      <c r="L123" s="39" t="s">
        <v>63</v>
      </c>
      <c r="M123" s="46"/>
    </row>
    <row r="124" spans="1:13" s="141" customFormat="1" ht="17.25" customHeight="1">
      <c r="A124" s="176">
        <v>3</v>
      </c>
      <c r="B124" s="178">
        <v>43</v>
      </c>
      <c r="C124" s="83" t="s">
        <v>187</v>
      </c>
      <c r="D124" s="39">
        <v>2001</v>
      </c>
      <c r="E124" s="39" t="s">
        <v>63</v>
      </c>
      <c r="F124" s="57" t="s">
        <v>172</v>
      </c>
      <c r="G124" s="125" t="s">
        <v>244</v>
      </c>
      <c r="H124" s="45">
        <v>0.0004908564814814814</v>
      </c>
      <c r="I124" s="45">
        <v>0.0004061342592592593</v>
      </c>
      <c r="J124" s="46">
        <f t="shared" si="4"/>
        <v>0.0008969907407407407</v>
      </c>
      <c r="K124" s="152">
        <v>60</v>
      </c>
      <c r="L124" s="39" t="s">
        <v>63</v>
      </c>
      <c r="M124" s="46"/>
    </row>
    <row r="125" spans="1:13" s="141" customFormat="1" ht="17.25" customHeight="1">
      <c r="A125" s="176">
        <v>4</v>
      </c>
      <c r="B125" s="178">
        <v>52</v>
      </c>
      <c r="C125" s="83" t="s">
        <v>188</v>
      </c>
      <c r="D125" s="39">
        <v>2001</v>
      </c>
      <c r="E125" s="39" t="s">
        <v>63</v>
      </c>
      <c r="F125" s="57" t="s">
        <v>172</v>
      </c>
      <c r="G125" s="125" t="s">
        <v>244</v>
      </c>
      <c r="H125" s="45">
        <v>0.00048611111111111104</v>
      </c>
      <c r="I125" s="45">
        <v>0.00042002314814814815</v>
      </c>
      <c r="J125" s="46">
        <f t="shared" si="4"/>
        <v>0.0009061342592592592</v>
      </c>
      <c r="K125" s="152">
        <v>50</v>
      </c>
      <c r="L125" s="39" t="s">
        <v>63</v>
      </c>
      <c r="M125" s="46"/>
    </row>
    <row r="126" spans="1:13" s="141" customFormat="1" ht="17.25" customHeight="1">
      <c r="A126" s="176">
        <v>5</v>
      </c>
      <c r="B126" s="178">
        <v>56</v>
      </c>
      <c r="C126" s="83" t="s">
        <v>190</v>
      </c>
      <c r="D126" s="39">
        <v>2001</v>
      </c>
      <c r="E126" s="39" t="s">
        <v>63</v>
      </c>
      <c r="F126" s="57" t="s">
        <v>172</v>
      </c>
      <c r="G126" s="125" t="s">
        <v>244</v>
      </c>
      <c r="H126" s="45">
        <v>0.0004964120370370371</v>
      </c>
      <c r="I126" s="45">
        <v>0.0004358796296296296</v>
      </c>
      <c r="J126" s="46">
        <f t="shared" si="4"/>
        <v>0.0009322916666666667</v>
      </c>
      <c r="K126" s="152">
        <v>45</v>
      </c>
      <c r="L126" s="39" t="s">
        <v>63</v>
      </c>
      <c r="M126" s="46"/>
    </row>
    <row r="127" spans="1:13" s="141" customFormat="1" ht="17.25" customHeight="1">
      <c r="A127" s="176">
        <v>6</v>
      </c>
      <c r="B127" s="178">
        <v>53</v>
      </c>
      <c r="C127" s="83" t="s">
        <v>189</v>
      </c>
      <c r="D127" s="39">
        <v>2001</v>
      </c>
      <c r="E127" s="39" t="s">
        <v>63</v>
      </c>
      <c r="F127" s="57" t="s">
        <v>172</v>
      </c>
      <c r="G127" s="125" t="s">
        <v>244</v>
      </c>
      <c r="H127" s="45">
        <v>0.000498611111111111</v>
      </c>
      <c r="I127" s="45">
        <v>0.000442824074074074</v>
      </c>
      <c r="J127" s="46">
        <f t="shared" si="4"/>
        <v>0.000941435185185185</v>
      </c>
      <c r="K127" s="152">
        <v>40</v>
      </c>
      <c r="L127" s="39" t="s">
        <v>63</v>
      </c>
      <c r="M127" s="46"/>
    </row>
    <row r="128" spans="1:13" s="141" customFormat="1" ht="17.25" customHeight="1">
      <c r="A128" s="176">
        <v>6</v>
      </c>
      <c r="B128" s="178">
        <v>42</v>
      </c>
      <c r="C128" s="83" t="s">
        <v>124</v>
      </c>
      <c r="D128" s="39">
        <v>2002</v>
      </c>
      <c r="E128" s="39" t="s">
        <v>63</v>
      </c>
      <c r="F128" s="57" t="s">
        <v>118</v>
      </c>
      <c r="G128" s="125" t="s">
        <v>244</v>
      </c>
      <c r="H128" s="45">
        <v>0.0005009259259259259</v>
      </c>
      <c r="I128" s="45">
        <v>0.00044050925925925936</v>
      </c>
      <c r="J128" s="46">
        <f t="shared" si="4"/>
        <v>0.0009414351851851853</v>
      </c>
      <c r="K128" s="152">
        <v>36</v>
      </c>
      <c r="L128" s="39" t="s">
        <v>63</v>
      </c>
      <c r="M128" s="46"/>
    </row>
    <row r="129" spans="1:13" s="141" customFormat="1" ht="17.25" customHeight="1">
      <c r="A129" s="176">
        <v>8</v>
      </c>
      <c r="B129" s="178">
        <v>44</v>
      </c>
      <c r="C129" s="83" t="s">
        <v>157</v>
      </c>
      <c r="D129" s="39">
        <v>2001</v>
      </c>
      <c r="E129" s="39" t="s">
        <v>63</v>
      </c>
      <c r="F129" s="57" t="s">
        <v>145</v>
      </c>
      <c r="G129" s="125" t="s">
        <v>244</v>
      </c>
      <c r="H129" s="45">
        <v>0.0005142361111111111</v>
      </c>
      <c r="I129" s="45">
        <v>0.00043194444444444443</v>
      </c>
      <c r="J129" s="46">
        <f t="shared" si="4"/>
        <v>0.0009461805555555556</v>
      </c>
      <c r="K129" s="152">
        <v>32</v>
      </c>
      <c r="L129" s="39" t="s">
        <v>63</v>
      </c>
      <c r="M129" s="46"/>
    </row>
    <row r="130" spans="1:13" s="141" customFormat="1" ht="17.25" customHeight="1">
      <c r="A130" s="176">
        <v>9</v>
      </c>
      <c r="B130" s="178">
        <v>67</v>
      </c>
      <c r="C130" s="83" t="s">
        <v>109</v>
      </c>
      <c r="D130" s="39">
        <v>2002</v>
      </c>
      <c r="E130" s="39" t="s">
        <v>60</v>
      </c>
      <c r="F130" s="57" t="s">
        <v>49</v>
      </c>
      <c r="G130" s="125" t="s">
        <v>244</v>
      </c>
      <c r="H130" s="45">
        <v>0.0005109953703703703</v>
      </c>
      <c r="I130" s="45">
        <v>0.0004440972222222222</v>
      </c>
      <c r="J130" s="46">
        <f t="shared" si="4"/>
        <v>0.0009550925925925925</v>
      </c>
      <c r="K130" s="152">
        <v>29</v>
      </c>
      <c r="L130" s="39" t="s">
        <v>63</v>
      </c>
      <c r="M130" s="46">
        <f>J122*1.15</f>
        <v>0.0010050520833333333</v>
      </c>
    </row>
    <row r="131" spans="1:13" s="141" customFormat="1" ht="17.25" customHeight="1">
      <c r="A131" s="176">
        <v>10</v>
      </c>
      <c r="B131" s="178">
        <v>45</v>
      </c>
      <c r="C131" s="83" t="s">
        <v>143</v>
      </c>
      <c r="D131" s="39">
        <v>2002</v>
      </c>
      <c r="E131" s="39" t="s">
        <v>60</v>
      </c>
      <c r="F131" s="57" t="s">
        <v>136</v>
      </c>
      <c r="G131" s="125" t="s">
        <v>246</v>
      </c>
      <c r="H131" s="45">
        <v>0.0005188657407407407</v>
      </c>
      <c r="I131" s="45">
        <v>0.00045555555555555556</v>
      </c>
      <c r="J131" s="46">
        <f t="shared" si="4"/>
        <v>0.0009744212962962964</v>
      </c>
      <c r="K131" s="152">
        <v>26</v>
      </c>
      <c r="L131" s="39" t="s">
        <v>103</v>
      </c>
      <c r="M131" s="46"/>
    </row>
    <row r="132" spans="1:13" s="141" customFormat="1" ht="17.25" customHeight="1">
      <c r="A132" s="176">
        <v>11</v>
      </c>
      <c r="B132" s="178">
        <v>49</v>
      </c>
      <c r="C132" s="83" t="s">
        <v>158</v>
      </c>
      <c r="D132" s="39">
        <v>2002</v>
      </c>
      <c r="E132" s="39" t="s">
        <v>63</v>
      </c>
      <c r="F132" s="57" t="s">
        <v>145</v>
      </c>
      <c r="G132" s="125" t="s">
        <v>244</v>
      </c>
      <c r="H132" s="45">
        <v>0.000530787037037037</v>
      </c>
      <c r="I132" s="45">
        <v>0.00045868055555555565</v>
      </c>
      <c r="J132" s="46">
        <f t="shared" si="4"/>
        <v>0.0009894675925925926</v>
      </c>
      <c r="K132" s="152">
        <v>24</v>
      </c>
      <c r="L132" s="39" t="s">
        <v>103</v>
      </c>
      <c r="M132" s="46"/>
    </row>
    <row r="133" spans="1:13" s="141" customFormat="1" ht="17.25" customHeight="1">
      <c r="A133" s="176">
        <v>12</v>
      </c>
      <c r="B133" s="178">
        <v>55</v>
      </c>
      <c r="C133" s="83" t="s">
        <v>108</v>
      </c>
      <c r="D133" s="39">
        <v>2002</v>
      </c>
      <c r="E133" s="39" t="s">
        <v>60</v>
      </c>
      <c r="F133" s="57" t="s">
        <v>49</v>
      </c>
      <c r="G133" s="125" t="s">
        <v>244</v>
      </c>
      <c r="H133" s="45">
        <v>0.0005317129629629629</v>
      </c>
      <c r="I133" s="45">
        <v>0.0004618055555555555</v>
      </c>
      <c r="J133" s="46">
        <f t="shared" si="4"/>
        <v>0.0009935185185185184</v>
      </c>
      <c r="K133" s="152">
        <v>22</v>
      </c>
      <c r="L133" s="39" t="s">
        <v>103</v>
      </c>
      <c r="M133" s="46"/>
    </row>
    <row r="134" spans="1:13" s="141" customFormat="1" ht="17.25" customHeight="1">
      <c r="A134" s="176">
        <v>13</v>
      </c>
      <c r="B134" s="178">
        <v>50</v>
      </c>
      <c r="C134" s="83" t="s">
        <v>107</v>
      </c>
      <c r="D134" s="39">
        <v>2002</v>
      </c>
      <c r="E134" s="39" t="s">
        <v>103</v>
      </c>
      <c r="F134" s="57" t="s">
        <v>49</v>
      </c>
      <c r="G134" s="125" t="s">
        <v>244</v>
      </c>
      <c r="H134" s="45">
        <v>0.0005335648148148147</v>
      </c>
      <c r="I134" s="45">
        <v>0.0004618055555555555</v>
      </c>
      <c r="J134" s="46">
        <f t="shared" si="4"/>
        <v>0.0009953703703703702</v>
      </c>
      <c r="K134" s="152">
        <v>20</v>
      </c>
      <c r="L134" s="39" t="s">
        <v>103</v>
      </c>
      <c r="M134" s="46">
        <f>J122*1.2</f>
        <v>0.00104875</v>
      </c>
    </row>
    <row r="135" spans="1:13" s="141" customFormat="1" ht="17.25" customHeight="1">
      <c r="A135" s="176">
        <v>14</v>
      </c>
      <c r="B135" s="178">
        <v>57</v>
      </c>
      <c r="C135" s="131" t="s">
        <v>102</v>
      </c>
      <c r="D135" s="39">
        <v>2001</v>
      </c>
      <c r="E135" s="39" t="s">
        <v>103</v>
      </c>
      <c r="F135" s="57" t="s">
        <v>49</v>
      </c>
      <c r="G135" s="125" t="s">
        <v>244</v>
      </c>
      <c r="H135" s="45">
        <v>0.00054375</v>
      </c>
      <c r="I135" s="45">
        <v>0.0004636574074074075</v>
      </c>
      <c r="J135" s="46">
        <f t="shared" si="4"/>
        <v>0.0010074074074074074</v>
      </c>
      <c r="K135" s="152">
        <v>18</v>
      </c>
      <c r="L135" s="39" t="s">
        <v>60</v>
      </c>
      <c r="M135" s="46"/>
    </row>
    <row r="136" spans="1:13" s="141" customFormat="1" ht="17.25" customHeight="1">
      <c r="A136" s="176">
        <v>15</v>
      </c>
      <c r="B136" s="178">
        <v>69</v>
      </c>
      <c r="C136" s="83" t="s">
        <v>93</v>
      </c>
      <c r="D136" s="39">
        <v>2002</v>
      </c>
      <c r="E136" s="39" t="s">
        <v>60</v>
      </c>
      <c r="F136" s="57" t="s">
        <v>49</v>
      </c>
      <c r="G136" s="125" t="s">
        <v>244</v>
      </c>
      <c r="H136" s="45">
        <v>0.0005597222222222222</v>
      </c>
      <c r="I136" s="45">
        <v>0.0004699074074074074</v>
      </c>
      <c r="J136" s="46">
        <f t="shared" si="4"/>
        <v>0.0010296296296296295</v>
      </c>
      <c r="K136" s="152">
        <v>16</v>
      </c>
      <c r="L136" s="39" t="s">
        <v>60</v>
      </c>
      <c r="M136" s="46"/>
    </row>
    <row r="137" spans="1:13" s="141" customFormat="1" ht="17.25" customHeight="1">
      <c r="A137" s="176">
        <v>16</v>
      </c>
      <c r="B137" s="178">
        <v>48</v>
      </c>
      <c r="C137" s="83" t="s">
        <v>201</v>
      </c>
      <c r="D137" s="39">
        <v>2001</v>
      </c>
      <c r="E137" s="39" t="s">
        <v>68</v>
      </c>
      <c r="F137" s="57" t="s">
        <v>195</v>
      </c>
      <c r="G137" s="125" t="s">
        <v>244</v>
      </c>
      <c r="H137" s="45">
        <v>0.0005587962962962963</v>
      </c>
      <c r="I137" s="45">
        <v>0.00047476851851851863</v>
      </c>
      <c r="J137" s="46">
        <f t="shared" si="4"/>
        <v>0.0010335648148148148</v>
      </c>
      <c r="K137" s="152">
        <v>15</v>
      </c>
      <c r="L137" s="39" t="s">
        <v>60</v>
      </c>
      <c r="M137" s="46"/>
    </row>
    <row r="138" spans="1:13" s="141" customFormat="1" ht="17.25" customHeight="1">
      <c r="A138" s="176">
        <v>16</v>
      </c>
      <c r="B138" s="178">
        <v>64</v>
      </c>
      <c r="C138" s="83" t="s">
        <v>106</v>
      </c>
      <c r="D138" s="39">
        <v>2002</v>
      </c>
      <c r="E138" s="39" t="s">
        <v>68</v>
      </c>
      <c r="F138" s="57" t="s">
        <v>49</v>
      </c>
      <c r="G138" s="125" t="s">
        <v>244</v>
      </c>
      <c r="H138" s="45">
        <v>0.0005582175925925926</v>
      </c>
      <c r="I138" s="45">
        <v>0.0004753472222222222</v>
      </c>
      <c r="J138" s="46">
        <f t="shared" si="4"/>
        <v>0.0010335648148148148</v>
      </c>
      <c r="K138" s="152">
        <v>14</v>
      </c>
      <c r="L138" s="39" t="s">
        <v>60</v>
      </c>
      <c r="M138" s="46"/>
    </row>
    <row r="139" spans="1:13" s="141" customFormat="1" ht="17.25" customHeight="1">
      <c r="A139" s="176">
        <v>18</v>
      </c>
      <c r="B139" s="178">
        <v>58</v>
      </c>
      <c r="C139" s="83" t="s">
        <v>96</v>
      </c>
      <c r="D139" s="39">
        <v>2002</v>
      </c>
      <c r="E139" s="39" t="s">
        <v>63</v>
      </c>
      <c r="F139" s="57" t="s">
        <v>49</v>
      </c>
      <c r="G139" s="125" t="s">
        <v>244</v>
      </c>
      <c r="H139" s="45">
        <v>0.0005616898148148149</v>
      </c>
      <c r="I139" s="45">
        <v>0.00047557870370370375</v>
      </c>
      <c r="J139" s="46">
        <f t="shared" si="4"/>
        <v>0.0010372685185185185</v>
      </c>
      <c r="K139" s="152">
        <v>13</v>
      </c>
      <c r="L139" s="39" t="s">
        <v>60</v>
      </c>
      <c r="M139" s="46"/>
    </row>
    <row r="140" spans="1:13" s="141" customFormat="1" ht="17.25" customHeight="1">
      <c r="A140" s="176">
        <v>19</v>
      </c>
      <c r="B140" s="178">
        <v>59</v>
      </c>
      <c r="C140" s="83" t="s">
        <v>105</v>
      </c>
      <c r="D140" s="39">
        <v>2002</v>
      </c>
      <c r="E140" s="39" t="s">
        <v>103</v>
      </c>
      <c r="F140" s="57" t="s">
        <v>49</v>
      </c>
      <c r="G140" s="125" t="s">
        <v>244</v>
      </c>
      <c r="H140" s="45">
        <v>0.0005787037037037038</v>
      </c>
      <c r="I140" s="45">
        <v>0.00046793981481481475</v>
      </c>
      <c r="J140" s="46">
        <f t="shared" si="4"/>
        <v>0.0010466435185185186</v>
      </c>
      <c r="K140" s="152">
        <v>12</v>
      </c>
      <c r="L140" s="39" t="s">
        <v>60</v>
      </c>
      <c r="M140" s="46">
        <f>J122*1.25</f>
        <v>0.0010924479166666667</v>
      </c>
    </row>
    <row r="141" spans="1:13" s="141" customFormat="1" ht="17.25" customHeight="1">
      <c r="A141" s="176">
        <v>20</v>
      </c>
      <c r="B141" s="178">
        <v>54</v>
      </c>
      <c r="C141" s="83" t="s">
        <v>202</v>
      </c>
      <c r="D141" s="39">
        <v>2002</v>
      </c>
      <c r="E141" s="39" t="s">
        <v>68</v>
      </c>
      <c r="F141" s="57" t="s">
        <v>195</v>
      </c>
      <c r="G141" s="125" t="s">
        <v>244</v>
      </c>
      <c r="H141" s="45">
        <v>0.0005724537037037037</v>
      </c>
      <c r="I141" s="45">
        <v>0.000484375</v>
      </c>
      <c r="J141" s="46">
        <f t="shared" si="4"/>
        <v>0.0010568287037037037</v>
      </c>
      <c r="K141" s="152">
        <v>11</v>
      </c>
      <c r="L141" s="39" t="s">
        <v>68</v>
      </c>
      <c r="M141" s="46"/>
    </row>
    <row r="142" spans="1:13" s="141" customFormat="1" ht="17.25" customHeight="1">
      <c r="A142" s="176">
        <v>21</v>
      </c>
      <c r="B142" s="178">
        <v>76</v>
      </c>
      <c r="C142" s="83" t="s">
        <v>95</v>
      </c>
      <c r="D142" s="39">
        <v>2002</v>
      </c>
      <c r="E142" s="39" t="s">
        <v>68</v>
      </c>
      <c r="F142" s="57" t="s">
        <v>49</v>
      </c>
      <c r="G142" s="125" t="s">
        <v>244</v>
      </c>
      <c r="H142" s="45">
        <v>0.0005924768518518518</v>
      </c>
      <c r="I142" s="45">
        <v>0.00048356481481481487</v>
      </c>
      <c r="J142" s="46">
        <f t="shared" si="4"/>
        <v>0.0010760416666666668</v>
      </c>
      <c r="K142" s="152">
        <v>10</v>
      </c>
      <c r="L142" s="39" t="s">
        <v>68</v>
      </c>
      <c r="M142" s="46"/>
    </row>
    <row r="143" spans="1:13" s="141" customFormat="1" ht="17.25" customHeight="1">
      <c r="A143" s="176">
        <v>22</v>
      </c>
      <c r="B143" s="178">
        <v>72</v>
      </c>
      <c r="C143" s="83" t="s">
        <v>129</v>
      </c>
      <c r="D143" s="39">
        <v>2002</v>
      </c>
      <c r="E143" s="39" t="s">
        <v>60</v>
      </c>
      <c r="F143" s="57" t="s">
        <v>49</v>
      </c>
      <c r="G143" s="125" t="s">
        <v>244</v>
      </c>
      <c r="H143" s="45">
        <v>0.0005991898148148149</v>
      </c>
      <c r="I143" s="45">
        <v>0.0004913194444444445</v>
      </c>
      <c r="J143" s="46">
        <f t="shared" si="4"/>
        <v>0.0010905092592592594</v>
      </c>
      <c r="K143" s="152">
        <v>9</v>
      </c>
      <c r="L143" s="39" t="s">
        <v>68</v>
      </c>
      <c r="M143" s="46"/>
    </row>
    <row r="144" spans="1:13" s="141" customFormat="1" ht="17.25" customHeight="1">
      <c r="A144" s="176">
        <v>23</v>
      </c>
      <c r="B144" s="178">
        <v>60</v>
      </c>
      <c r="C144" s="83" t="s">
        <v>99</v>
      </c>
      <c r="D144" s="39">
        <v>2002</v>
      </c>
      <c r="E144" s="39" t="s">
        <v>68</v>
      </c>
      <c r="F144" s="57" t="s">
        <v>49</v>
      </c>
      <c r="G144" s="125" t="s">
        <v>244</v>
      </c>
      <c r="H144" s="45">
        <v>0.0005868055555555556</v>
      </c>
      <c r="I144" s="45">
        <v>0.0005050925925925927</v>
      </c>
      <c r="J144" s="46">
        <f t="shared" si="4"/>
        <v>0.0010918981481481483</v>
      </c>
      <c r="K144" s="152">
        <v>8</v>
      </c>
      <c r="L144" s="39" t="s">
        <v>68</v>
      </c>
      <c r="M144" s="46">
        <f>J122*1.38</f>
        <v>0.0012060624999999999</v>
      </c>
    </row>
    <row r="145" spans="1:13" s="141" customFormat="1" ht="17.25" customHeight="1">
      <c r="A145" s="176">
        <v>24</v>
      </c>
      <c r="B145" s="178">
        <v>68</v>
      </c>
      <c r="C145" s="83" t="s">
        <v>97</v>
      </c>
      <c r="D145" s="39">
        <v>2002</v>
      </c>
      <c r="E145" s="39" t="s">
        <v>68</v>
      </c>
      <c r="F145" s="57" t="s">
        <v>49</v>
      </c>
      <c r="G145" s="125" t="s">
        <v>244</v>
      </c>
      <c r="H145" s="45">
        <v>0.0005975694444444445</v>
      </c>
      <c r="I145" s="45">
        <v>0.0005063657407407407</v>
      </c>
      <c r="J145" s="46">
        <f t="shared" si="4"/>
        <v>0.0011039351851851852</v>
      </c>
      <c r="K145" s="152">
        <v>7</v>
      </c>
      <c r="L145" s="39" t="s">
        <v>65</v>
      </c>
      <c r="M145" s="46"/>
    </row>
    <row r="146" spans="1:13" s="141" customFormat="1" ht="17.25" customHeight="1">
      <c r="A146" s="176">
        <v>25</v>
      </c>
      <c r="B146" s="178">
        <v>63</v>
      </c>
      <c r="C146" s="130" t="s">
        <v>98</v>
      </c>
      <c r="D146" s="39">
        <v>2002</v>
      </c>
      <c r="E146" s="39" t="s">
        <v>68</v>
      </c>
      <c r="F146" s="57" t="s">
        <v>49</v>
      </c>
      <c r="G146" s="125" t="s">
        <v>244</v>
      </c>
      <c r="H146" s="45">
        <v>0.0005960648148148148</v>
      </c>
      <c r="I146" s="45">
        <v>0.0005118055555555556</v>
      </c>
      <c r="J146" s="46">
        <f t="shared" si="4"/>
        <v>0.0011078703703703704</v>
      </c>
      <c r="K146" s="152">
        <v>6</v>
      </c>
      <c r="L146" s="39" t="s">
        <v>65</v>
      </c>
      <c r="M146" s="46"/>
    </row>
    <row r="147" spans="1:13" s="141" customFormat="1" ht="17.25" customHeight="1">
      <c r="A147" s="176">
        <v>26</v>
      </c>
      <c r="B147" s="179">
        <v>61</v>
      </c>
      <c r="C147" s="83" t="s">
        <v>91</v>
      </c>
      <c r="D147" s="75">
        <v>2002</v>
      </c>
      <c r="E147" s="39" t="s">
        <v>48</v>
      </c>
      <c r="F147" s="57" t="s">
        <v>49</v>
      </c>
      <c r="G147" s="125" t="s">
        <v>244</v>
      </c>
      <c r="H147" s="45">
        <v>0.0006160879629629629</v>
      </c>
      <c r="I147" s="45">
        <v>0.0005288194444444444</v>
      </c>
      <c r="J147" s="46">
        <f t="shared" si="4"/>
        <v>0.0011449074074074074</v>
      </c>
      <c r="K147" s="152">
        <v>5</v>
      </c>
      <c r="L147" s="39" t="s">
        <v>65</v>
      </c>
      <c r="M147" s="46"/>
    </row>
    <row r="148" spans="1:13" s="141" customFormat="1" ht="17.25" customHeight="1">
      <c r="A148" s="176">
        <v>27</v>
      </c>
      <c r="B148" s="179">
        <v>62</v>
      </c>
      <c r="C148" s="83" t="s">
        <v>94</v>
      </c>
      <c r="D148" s="75">
        <v>2002</v>
      </c>
      <c r="E148" s="39" t="s">
        <v>48</v>
      </c>
      <c r="F148" s="57" t="s">
        <v>49</v>
      </c>
      <c r="G148" s="125" t="s">
        <v>244</v>
      </c>
      <c r="H148" s="45">
        <v>0.0006392361111111111</v>
      </c>
      <c r="I148" s="45">
        <v>0.000534375</v>
      </c>
      <c r="J148" s="46">
        <f t="shared" si="4"/>
        <v>0.0011736111111111112</v>
      </c>
      <c r="K148" s="152">
        <v>4</v>
      </c>
      <c r="L148" s="39" t="s">
        <v>65</v>
      </c>
      <c r="M148" s="46"/>
    </row>
    <row r="149" spans="1:13" s="141" customFormat="1" ht="17.25" customHeight="1">
      <c r="A149" s="176">
        <v>28</v>
      </c>
      <c r="B149" s="179">
        <v>66</v>
      </c>
      <c r="C149" s="83" t="s">
        <v>221</v>
      </c>
      <c r="D149" s="75">
        <v>2002</v>
      </c>
      <c r="E149" s="39" t="s">
        <v>48</v>
      </c>
      <c r="F149" s="57" t="s">
        <v>49</v>
      </c>
      <c r="G149" s="125" t="s">
        <v>244</v>
      </c>
      <c r="H149" s="45">
        <v>0.0006825231481481481</v>
      </c>
      <c r="I149" s="45">
        <v>0.0005751157407407407</v>
      </c>
      <c r="J149" s="46">
        <f t="shared" si="4"/>
        <v>0.0012576388888888889</v>
      </c>
      <c r="K149" s="152">
        <v>3</v>
      </c>
      <c r="L149" s="183" t="s">
        <v>268</v>
      </c>
      <c r="M149" s="46"/>
    </row>
    <row r="150" spans="1:13" s="141" customFormat="1" ht="17.25" customHeight="1">
      <c r="A150" s="176">
        <v>29</v>
      </c>
      <c r="B150" s="179">
        <v>70</v>
      </c>
      <c r="C150" s="83" t="s">
        <v>220</v>
      </c>
      <c r="D150" s="39">
        <v>2002</v>
      </c>
      <c r="E150" s="39" t="s">
        <v>48</v>
      </c>
      <c r="F150" s="170" t="s">
        <v>49</v>
      </c>
      <c r="G150" s="125" t="s">
        <v>244</v>
      </c>
      <c r="H150" s="45">
        <v>0.0007668981481481482</v>
      </c>
      <c r="I150" s="45">
        <v>0.0006594907407407408</v>
      </c>
      <c r="J150" s="46">
        <f t="shared" si="4"/>
        <v>0.001426388888888889</v>
      </c>
      <c r="K150" s="152">
        <v>2</v>
      </c>
      <c r="L150" s="183" t="s">
        <v>268</v>
      </c>
      <c r="M150" s="46"/>
    </row>
    <row r="151" spans="1:13" s="141" customFormat="1" ht="17.25" customHeight="1">
      <c r="A151" s="176"/>
      <c r="B151" s="142" t="s">
        <v>36</v>
      </c>
      <c r="C151" s="147"/>
      <c r="D151" s="147"/>
      <c r="E151" s="147"/>
      <c r="F151" s="173"/>
      <c r="G151" s="126"/>
      <c r="H151" s="148"/>
      <c r="I151" s="148"/>
      <c r="J151" s="148"/>
      <c r="K151" s="184"/>
      <c r="M151" s="46"/>
    </row>
    <row r="152" spans="1:13" s="141" customFormat="1" ht="17.25" customHeight="1">
      <c r="A152" s="176">
        <v>1</v>
      </c>
      <c r="B152" s="178">
        <v>92</v>
      </c>
      <c r="C152" s="83" t="s">
        <v>128</v>
      </c>
      <c r="D152" s="39">
        <v>1999</v>
      </c>
      <c r="E152" s="39"/>
      <c r="F152" s="57" t="s">
        <v>118</v>
      </c>
      <c r="G152" s="125" t="s">
        <v>244</v>
      </c>
      <c r="H152" s="45">
        <v>0.00045844907407407406</v>
      </c>
      <c r="I152" s="45">
        <v>0.0003869212962962963</v>
      </c>
      <c r="J152" s="46">
        <f aca="true" t="shared" si="5" ref="J152:J163">SUM(H152:I152)</f>
        <v>0.0008453703703703704</v>
      </c>
      <c r="K152" s="152">
        <v>100</v>
      </c>
      <c r="L152" s="39" t="s">
        <v>25</v>
      </c>
      <c r="M152" s="46">
        <f>J152*1.03</f>
        <v>0.0008707314814814814</v>
      </c>
    </row>
    <row r="153" spans="1:13" s="141" customFormat="1" ht="17.25" customHeight="1">
      <c r="A153" s="176">
        <v>2</v>
      </c>
      <c r="B153" s="178">
        <v>81</v>
      </c>
      <c r="C153" s="83" t="s">
        <v>122</v>
      </c>
      <c r="D153" s="39">
        <v>1999</v>
      </c>
      <c r="E153" s="39" t="s">
        <v>25</v>
      </c>
      <c r="F153" s="57" t="s">
        <v>118</v>
      </c>
      <c r="G153" s="125" t="s">
        <v>244</v>
      </c>
      <c r="H153" s="45">
        <v>0.00047442129629629635</v>
      </c>
      <c r="I153" s="45">
        <v>0.00037222222222222214</v>
      </c>
      <c r="J153" s="46">
        <f t="shared" si="5"/>
        <v>0.0008466435185185185</v>
      </c>
      <c r="K153" s="152">
        <v>80</v>
      </c>
      <c r="L153" s="39" t="s">
        <v>25</v>
      </c>
      <c r="M153" s="46"/>
    </row>
    <row r="154" spans="1:13" s="141" customFormat="1" ht="17.25" customHeight="1">
      <c r="A154" s="176">
        <v>3</v>
      </c>
      <c r="B154" s="178">
        <v>83</v>
      </c>
      <c r="C154" s="83" t="s">
        <v>112</v>
      </c>
      <c r="D154" s="39">
        <v>2000</v>
      </c>
      <c r="E154" s="39" t="s">
        <v>25</v>
      </c>
      <c r="F154" s="57" t="s">
        <v>49</v>
      </c>
      <c r="G154" s="125" t="s">
        <v>244</v>
      </c>
      <c r="H154" s="45">
        <v>0.000470949074074074</v>
      </c>
      <c r="I154" s="45">
        <v>0.00039513888888888894</v>
      </c>
      <c r="J154" s="46">
        <f t="shared" si="5"/>
        <v>0.0008660879629629629</v>
      </c>
      <c r="K154" s="152">
        <v>60</v>
      </c>
      <c r="L154" s="39" t="s">
        <v>25</v>
      </c>
      <c r="M154" s="46"/>
    </row>
    <row r="155" spans="1:13" s="141" customFormat="1" ht="17.25" customHeight="1">
      <c r="A155" s="176">
        <v>4</v>
      </c>
      <c r="B155" s="178">
        <v>86</v>
      </c>
      <c r="C155" s="83" t="s">
        <v>111</v>
      </c>
      <c r="D155" s="39">
        <v>1999</v>
      </c>
      <c r="E155" s="39" t="s">
        <v>25</v>
      </c>
      <c r="F155" s="57" t="s">
        <v>49</v>
      </c>
      <c r="G155" s="125" t="s">
        <v>244</v>
      </c>
      <c r="H155" s="45">
        <v>0.0004730324074074073</v>
      </c>
      <c r="I155" s="45">
        <v>0.000393287037037037</v>
      </c>
      <c r="J155" s="46">
        <f t="shared" si="5"/>
        <v>0.0008663194444444443</v>
      </c>
      <c r="K155" s="152">
        <v>50</v>
      </c>
      <c r="L155" s="39" t="s">
        <v>25</v>
      </c>
      <c r="M155" s="46">
        <f>J152*1.15</f>
        <v>0.0009721759259259258</v>
      </c>
    </row>
    <row r="156" spans="1:13" s="141" customFormat="1" ht="17.25" customHeight="1">
      <c r="A156" s="176">
        <v>5</v>
      </c>
      <c r="B156" s="178">
        <v>85</v>
      </c>
      <c r="C156" s="83" t="s">
        <v>236</v>
      </c>
      <c r="D156" s="39">
        <v>2000</v>
      </c>
      <c r="E156" s="39" t="s">
        <v>63</v>
      </c>
      <c r="F156" s="57" t="s">
        <v>230</v>
      </c>
      <c r="G156" s="125" t="s">
        <v>244</v>
      </c>
      <c r="H156" s="45">
        <v>0.00046979166666666675</v>
      </c>
      <c r="I156" s="45">
        <v>0.0004054398148148148</v>
      </c>
      <c r="J156" s="46">
        <f t="shared" si="5"/>
        <v>0.0008752314814814816</v>
      </c>
      <c r="K156" s="152">
        <v>45</v>
      </c>
      <c r="L156" s="39" t="s">
        <v>63</v>
      </c>
      <c r="M156" s="46"/>
    </row>
    <row r="157" spans="1:13" s="141" customFormat="1" ht="17.25" customHeight="1">
      <c r="A157" s="176">
        <v>6</v>
      </c>
      <c r="B157" s="178">
        <v>84</v>
      </c>
      <c r="C157" s="83" t="s">
        <v>203</v>
      </c>
      <c r="D157" s="39">
        <v>1999</v>
      </c>
      <c r="E157" s="39" t="s">
        <v>25</v>
      </c>
      <c r="F157" s="57" t="s">
        <v>195</v>
      </c>
      <c r="G157" s="125" t="s">
        <v>244</v>
      </c>
      <c r="H157" s="45">
        <v>0.0004907407407407407</v>
      </c>
      <c r="I157" s="45">
        <v>0.0003935185185185185</v>
      </c>
      <c r="J157" s="46">
        <f t="shared" si="5"/>
        <v>0.0008842592592592592</v>
      </c>
      <c r="K157" s="152">
        <v>40</v>
      </c>
      <c r="L157" s="39" t="s">
        <v>63</v>
      </c>
      <c r="M157" s="46"/>
    </row>
    <row r="158" spans="1:13" s="141" customFormat="1" ht="17.25" customHeight="1">
      <c r="A158" s="176">
        <v>7</v>
      </c>
      <c r="B158" s="178">
        <v>82</v>
      </c>
      <c r="C158" s="83" t="s">
        <v>235</v>
      </c>
      <c r="D158" s="39">
        <v>2000</v>
      </c>
      <c r="E158" s="39" t="s">
        <v>63</v>
      </c>
      <c r="F158" s="57" t="s">
        <v>230</v>
      </c>
      <c r="G158" s="125" t="s">
        <v>244</v>
      </c>
      <c r="H158" s="45">
        <v>0.0004921296296296296</v>
      </c>
      <c r="I158" s="45">
        <v>0.0004052083333333334</v>
      </c>
      <c r="J158" s="46">
        <f t="shared" si="5"/>
        <v>0.000897337962962963</v>
      </c>
      <c r="K158" s="152">
        <v>36</v>
      </c>
      <c r="L158" s="39" t="s">
        <v>63</v>
      </c>
      <c r="M158" s="46"/>
    </row>
    <row r="159" spans="1:13" s="141" customFormat="1" ht="17.25" customHeight="1">
      <c r="A159" s="176">
        <v>8</v>
      </c>
      <c r="B159" s="178">
        <v>80</v>
      </c>
      <c r="C159" s="83" t="s">
        <v>159</v>
      </c>
      <c r="D159" s="39">
        <v>1999</v>
      </c>
      <c r="E159" s="39" t="s">
        <v>63</v>
      </c>
      <c r="F159" s="57" t="s">
        <v>145</v>
      </c>
      <c r="G159" s="125" t="s">
        <v>244</v>
      </c>
      <c r="H159" s="45">
        <v>0.0004935185185185185</v>
      </c>
      <c r="I159" s="45">
        <v>0.0004127314814814814</v>
      </c>
      <c r="J159" s="46">
        <f t="shared" si="5"/>
        <v>0.0009062499999999999</v>
      </c>
      <c r="K159" s="152">
        <v>32</v>
      </c>
      <c r="L159" s="39" t="s">
        <v>63</v>
      </c>
      <c r="M159" s="46"/>
    </row>
    <row r="160" spans="1:13" s="141" customFormat="1" ht="17.25" customHeight="1">
      <c r="A160" s="176">
        <v>9</v>
      </c>
      <c r="B160" s="178">
        <v>87</v>
      </c>
      <c r="C160" s="83" t="s">
        <v>215</v>
      </c>
      <c r="D160" s="39">
        <v>1999</v>
      </c>
      <c r="E160" s="39" t="s">
        <v>103</v>
      </c>
      <c r="F160" s="57" t="s">
        <v>195</v>
      </c>
      <c r="G160" s="125" t="s">
        <v>244</v>
      </c>
      <c r="H160" s="45">
        <v>0.0005310185185185186</v>
      </c>
      <c r="I160" s="45">
        <v>0.00043923611111111116</v>
      </c>
      <c r="J160" s="46">
        <f t="shared" si="5"/>
        <v>0.0009702546296296297</v>
      </c>
      <c r="K160" s="152">
        <v>29</v>
      </c>
      <c r="L160" s="39" t="s">
        <v>63</v>
      </c>
      <c r="M160" s="46">
        <f>J152*1.2</f>
        <v>0.0010144444444444443</v>
      </c>
    </row>
    <row r="161" spans="1:13" s="141" customFormat="1" ht="17.25" customHeight="1">
      <c r="A161" s="176">
        <v>10</v>
      </c>
      <c r="B161" s="178">
        <v>91</v>
      </c>
      <c r="C161" s="83" t="s">
        <v>110</v>
      </c>
      <c r="D161" s="39">
        <v>2000</v>
      </c>
      <c r="E161" s="39" t="s">
        <v>103</v>
      </c>
      <c r="F161" s="170" t="s">
        <v>49</v>
      </c>
      <c r="G161" s="125" t="s">
        <v>244</v>
      </c>
      <c r="H161" s="45">
        <v>0.0005721064814814815</v>
      </c>
      <c r="I161" s="45">
        <v>0.00045636574074074074</v>
      </c>
      <c r="J161" s="46">
        <f t="shared" si="5"/>
        <v>0.0010284722222222223</v>
      </c>
      <c r="K161" s="152">
        <v>26</v>
      </c>
      <c r="L161" s="39" t="s">
        <v>60</v>
      </c>
      <c r="M161" s="46">
        <f>J152*1.25</f>
        <v>0.0010567129629629629</v>
      </c>
    </row>
    <row r="162" spans="1:13" s="141" customFormat="1" ht="17.25" customHeight="1">
      <c r="A162" s="176">
        <v>11</v>
      </c>
      <c r="B162" s="178">
        <v>90</v>
      </c>
      <c r="C162" s="83" t="s">
        <v>216</v>
      </c>
      <c r="D162" s="39">
        <v>1999</v>
      </c>
      <c r="E162" s="39" t="s">
        <v>208</v>
      </c>
      <c r="F162" s="57" t="s">
        <v>195</v>
      </c>
      <c r="G162" s="125" t="s">
        <v>244</v>
      </c>
      <c r="H162" s="45">
        <v>0.00065625</v>
      </c>
      <c r="I162" s="45">
        <v>0.0005072916666666666</v>
      </c>
      <c r="J162" s="46">
        <f t="shared" si="5"/>
        <v>0.0011635416666666667</v>
      </c>
      <c r="K162" s="152">
        <v>24</v>
      </c>
      <c r="L162" s="183" t="s">
        <v>268</v>
      </c>
      <c r="M162" s="46">
        <f>J152*1.32</f>
        <v>0.001115888888888889</v>
      </c>
    </row>
    <row r="163" spans="1:13" s="141" customFormat="1" ht="17.25" customHeight="1">
      <c r="A163" s="176">
        <v>12</v>
      </c>
      <c r="B163" s="178">
        <v>94</v>
      </c>
      <c r="C163" s="130" t="s">
        <v>222</v>
      </c>
      <c r="D163" s="79">
        <v>2000</v>
      </c>
      <c r="E163" s="79" t="s">
        <v>48</v>
      </c>
      <c r="F163" s="57" t="s">
        <v>49</v>
      </c>
      <c r="G163" s="125" t="s">
        <v>244</v>
      </c>
      <c r="H163" s="45">
        <v>0.0007120370370370371</v>
      </c>
      <c r="I163" s="45">
        <v>0.0005737268518518518</v>
      </c>
      <c r="J163" s="46">
        <f t="shared" si="5"/>
        <v>0.0012857638888888888</v>
      </c>
      <c r="K163" s="152">
        <v>22</v>
      </c>
      <c r="L163" s="183" t="s">
        <v>268</v>
      </c>
      <c r="M163" s="46"/>
    </row>
    <row r="164" spans="1:13" s="141" customFormat="1" ht="17.25" customHeight="1">
      <c r="A164" s="176"/>
      <c r="B164" s="142" t="s">
        <v>281</v>
      </c>
      <c r="C164" s="143"/>
      <c r="D164" s="143"/>
      <c r="E164" s="143"/>
      <c r="F164" s="169"/>
      <c r="G164" s="124"/>
      <c r="H164" s="144"/>
      <c r="I164" s="144"/>
      <c r="J164" s="144"/>
      <c r="K164" s="153"/>
      <c r="M164" s="46"/>
    </row>
    <row r="165" spans="1:13" s="141" customFormat="1" ht="17.25" customHeight="1">
      <c r="A165" s="176">
        <v>1</v>
      </c>
      <c r="B165" s="178">
        <v>106</v>
      </c>
      <c r="C165" s="83" t="s">
        <v>164</v>
      </c>
      <c r="D165" s="39">
        <v>1998</v>
      </c>
      <c r="E165" s="39" t="s">
        <v>25</v>
      </c>
      <c r="F165" s="57" t="s">
        <v>145</v>
      </c>
      <c r="G165" s="125" t="s">
        <v>244</v>
      </c>
      <c r="H165" s="45">
        <v>0.000465162037037037</v>
      </c>
      <c r="I165" s="45">
        <v>0.00037719907407407407</v>
      </c>
      <c r="J165" s="46">
        <f aca="true" t="shared" si="6" ref="J165:J172">SUM(H165:I165)</f>
        <v>0.000842361111111111</v>
      </c>
      <c r="K165" s="152">
        <v>100</v>
      </c>
      <c r="L165" s="39" t="s">
        <v>25</v>
      </c>
      <c r="M165" s="46">
        <f>J165*1.05</f>
        <v>0.0008844791666666666</v>
      </c>
    </row>
    <row r="166" spans="1:13" s="141" customFormat="1" ht="17.25" customHeight="1">
      <c r="A166" s="176">
        <v>2</v>
      </c>
      <c r="B166" s="178">
        <v>108</v>
      </c>
      <c r="C166" s="83" t="s">
        <v>193</v>
      </c>
      <c r="D166" s="39">
        <v>1997</v>
      </c>
      <c r="E166" s="39" t="s">
        <v>25</v>
      </c>
      <c r="F166" s="57" t="s">
        <v>172</v>
      </c>
      <c r="G166" s="125" t="s">
        <v>244</v>
      </c>
      <c r="H166" s="45">
        <v>0.00046435185185185186</v>
      </c>
      <c r="I166" s="45">
        <v>0.0003824074074074074</v>
      </c>
      <c r="J166" s="46">
        <f t="shared" si="6"/>
        <v>0.0008467592592592593</v>
      </c>
      <c r="K166" s="152">
        <v>80</v>
      </c>
      <c r="L166" s="39" t="s">
        <v>25</v>
      </c>
      <c r="M166" s="46"/>
    </row>
    <row r="167" spans="1:13" s="141" customFormat="1" ht="17.25" customHeight="1">
      <c r="A167" s="176">
        <v>3</v>
      </c>
      <c r="B167" s="178">
        <v>104</v>
      </c>
      <c r="C167" s="83" t="s">
        <v>192</v>
      </c>
      <c r="D167" s="39">
        <v>1997</v>
      </c>
      <c r="E167" s="39" t="s">
        <v>25</v>
      </c>
      <c r="F167" s="57" t="s">
        <v>172</v>
      </c>
      <c r="G167" s="125" t="s">
        <v>244</v>
      </c>
      <c r="H167" s="45">
        <v>0.00046307870370370367</v>
      </c>
      <c r="I167" s="45">
        <v>0.00038541666666666667</v>
      </c>
      <c r="J167" s="46">
        <f t="shared" si="6"/>
        <v>0.0008484953703703703</v>
      </c>
      <c r="K167" s="152">
        <v>60</v>
      </c>
      <c r="L167" s="39" t="s">
        <v>25</v>
      </c>
      <c r="M167" s="46"/>
    </row>
    <row r="168" spans="1:13" s="141" customFormat="1" ht="17.25" customHeight="1">
      <c r="A168" s="176">
        <v>4</v>
      </c>
      <c r="B168" s="178">
        <v>101</v>
      </c>
      <c r="C168" s="83" t="s">
        <v>191</v>
      </c>
      <c r="D168" s="39">
        <v>1997</v>
      </c>
      <c r="E168" s="39" t="s">
        <v>25</v>
      </c>
      <c r="F168" s="57" t="s">
        <v>172</v>
      </c>
      <c r="G168" s="125" t="s">
        <v>244</v>
      </c>
      <c r="H168" s="45">
        <v>0.00046585648148148143</v>
      </c>
      <c r="I168" s="45">
        <v>0.00038715277777777777</v>
      </c>
      <c r="J168" s="46">
        <f t="shared" si="6"/>
        <v>0.0008530092592592592</v>
      </c>
      <c r="K168" s="152">
        <v>50</v>
      </c>
      <c r="L168" s="39" t="s">
        <v>25</v>
      </c>
      <c r="M168" s="46"/>
    </row>
    <row r="169" spans="1:13" s="141" customFormat="1" ht="17.25" customHeight="1">
      <c r="A169" s="176">
        <v>5</v>
      </c>
      <c r="B169" s="178">
        <v>99</v>
      </c>
      <c r="C169" s="83" t="s">
        <v>163</v>
      </c>
      <c r="D169" s="39">
        <v>1997</v>
      </c>
      <c r="E169" s="39" t="s">
        <v>25</v>
      </c>
      <c r="F169" s="170" t="s">
        <v>145</v>
      </c>
      <c r="G169" s="125" t="s">
        <v>244</v>
      </c>
      <c r="H169" s="45">
        <v>0.0004736111111111111</v>
      </c>
      <c r="I169" s="45">
        <v>0.00038310185185185186</v>
      </c>
      <c r="J169" s="46">
        <f t="shared" si="6"/>
        <v>0.000856712962962963</v>
      </c>
      <c r="K169" s="152">
        <v>45</v>
      </c>
      <c r="L169" s="39" t="s">
        <v>25</v>
      </c>
      <c r="M169" s="46">
        <f>J165*1.17</f>
        <v>0.0009855625</v>
      </c>
    </row>
    <row r="170" spans="1:13" s="141" customFormat="1" ht="17.25" customHeight="1">
      <c r="A170" s="176">
        <v>6</v>
      </c>
      <c r="B170" s="178">
        <v>103</v>
      </c>
      <c r="C170" s="129" t="s">
        <v>114</v>
      </c>
      <c r="D170" s="87">
        <v>1997</v>
      </c>
      <c r="E170" s="87" t="s">
        <v>25</v>
      </c>
      <c r="F170" s="57" t="s">
        <v>49</v>
      </c>
      <c r="G170" s="125" t="s">
        <v>244</v>
      </c>
      <c r="H170" s="45">
        <v>0.0005318287037037037</v>
      </c>
      <c r="I170" s="45">
        <v>0.00039108796296296304</v>
      </c>
      <c r="J170" s="46">
        <f t="shared" si="6"/>
        <v>0.0009229166666666667</v>
      </c>
      <c r="K170" s="152">
        <v>40</v>
      </c>
      <c r="L170" s="39" t="s">
        <v>63</v>
      </c>
      <c r="M170" s="46"/>
    </row>
    <row r="171" spans="1:13" s="141" customFormat="1" ht="17.25" customHeight="1">
      <c r="A171" s="176">
        <v>7</v>
      </c>
      <c r="B171" s="178">
        <v>102</v>
      </c>
      <c r="C171" s="83" t="s">
        <v>204</v>
      </c>
      <c r="D171" s="39">
        <v>1997</v>
      </c>
      <c r="E171" s="39" t="s">
        <v>25</v>
      </c>
      <c r="F171" s="57" t="s">
        <v>195</v>
      </c>
      <c r="G171" s="125" t="s">
        <v>244</v>
      </c>
      <c r="H171" s="45">
        <v>0.0005429398148148148</v>
      </c>
      <c r="I171" s="45">
        <v>0.0004197916666666667</v>
      </c>
      <c r="J171" s="46">
        <f t="shared" si="6"/>
        <v>0.0009627314814814815</v>
      </c>
      <c r="K171" s="152">
        <v>36</v>
      </c>
      <c r="L171" s="39" t="s">
        <v>63</v>
      </c>
      <c r="M171" s="46"/>
    </row>
    <row r="172" spans="1:13" s="141" customFormat="1" ht="17.25" customHeight="1">
      <c r="A172" s="176">
        <v>8</v>
      </c>
      <c r="B172" s="179">
        <v>105</v>
      </c>
      <c r="C172" s="83" t="s">
        <v>217</v>
      </c>
      <c r="D172" s="39">
        <v>1998</v>
      </c>
      <c r="E172" s="39" t="s">
        <v>63</v>
      </c>
      <c r="F172" s="170" t="s">
        <v>195</v>
      </c>
      <c r="G172" s="125" t="s">
        <v>244</v>
      </c>
      <c r="H172" s="45">
        <v>0.0005627314814814814</v>
      </c>
      <c r="I172" s="45">
        <v>0.0004366898148148147</v>
      </c>
      <c r="J172" s="46">
        <f t="shared" si="6"/>
        <v>0.0009994212962962962</v>
      </c>
      <c r="K172" s="152">
        <v>32</v>
      </c>
      <c r="L172" s="39" t="s">
        <v>103</v>
      </c>
      <c r="M172" s="46"/>
    </row>
    <row r="173" ht="18.75" customHeight="1">
      <c r="F173" s="174"/>
    </row>
    <row r="174" spans="1:12" ht="17.25" customHeight="1">
      <c r="A174"/>
      <c r="B174"/>
      <c r="C174" s="214" t="s">
        <v>282</v>
      </c>
      <c r="D174" s="214"/>
      <c r="E174" s="218"/>
      <c r="F174" s="244"/>
      <c r="G174" s="245"/>
      <c r="H174" s="186"/>
      <c r="I174" s="186"/>
      <c r="J174" s="186"/>
      <c r="L174" s="175"/>
    </row>
    <row r="175" spans="1:12" ht="14.25" customHeight="1">
      <c r="A175"/>
      <c r="B175"/>
      <c r="C175" s="215" t="s">
        <v>285</v>
      </c>
      <c r="D175" s="215"/>
      <c r="E175" s="216"/>
      <c r="F175" s="216"/>
      <c r="G175" s="217"/>
      <c r="H175" s="216"/>
      <c r="I175" s="216"/>
      <c r="J175" s="186"/>
      <c r="L175" s="175"/>
    </row>
    <row r="176" spans="1:10" s="229" customFormat="1" ht="18.75" customHeight="1">
      <c r="A176" s="226"/>
      <c r="B176" s="227">
        <v>9</v>
      </c>
      <c r="C176" s="196" t="s">
        <v>237</v>
      </c>
      <c r="D176" s="197">
        <v>2004</v>
      </c>
      <c r="E176" s="197" t="s">
        <v>65</v>
      </c>
      <c r="F176" s="61" t="s">
        <v>230</v>
      </c>
      <c r="G176" s="228"/>
      <c r="H176" s="13"/>
      <c r="I176" s="13"/>
      <c r="J176" s="225"/>
    </row>
    <row r="177" spans="1:10" s="229" customFormat="1" ht="18.75" customHeight="1">
      <c r="A177" s="226"/>
      <c r="B177" s="227">
        <v>13</v>
      </c>
      <c r="C177" s="196" t="s">
        <v>238</v>
      </c>
      <c r="D177" s="197">
        <v>2004</v>
      </c>
      <c r="E177" s="197" t="s">
        <v>103</v>
      </c>
      <c r="F177" s="61" t="s">
        <v>230</v>
      </c>
      <c r="G177" s="228"/>
      <c r="H177" s="13"/>
      <c r="I177" s="13"/>
      <c r="J177" s="225"/>
    </row>
    <row r="178" spans="1:10" s="229" customFormat="1" ht="18.75" customHeight="1">
      <c r="A178" s="226"/>
      <c r="B178" s="227">
        <v>22</v>
      </c>
      <c r="C178" s="196" t="s">
        <v>57</v>
      </c>
      <c r="D178" s="197">
        <v>2003</v>
      </c>
      <c r="E178" s="197" t="s">
        <v>48</v>
      </c>
      <c r="F178" s="61" t="s">
        <v>49</v>
      </c>
      <c r="G178" s="228"/>
      <c r="H178" s="13"/>
      <c r="I178" s="13"/>
      <c r="J178" s="225"/>
    </row>
    <row r="179" spans="1:10" s="229" customFormat="1" ht="18.75" customHeight="1">
      <c r="A179" s="226"/>
      <c r="B179" s="227">
        <v>26</v>
      </c>
      <c r="C179" s="196" t="s">
        <v>52</v>
      </c>
      <c r="D179" s="197">
        <v>2004</v>
      </c>
      <c r="E179" s="197" t="s">
        <v>48</v>
      </c>
      <c r="F179" s="61" t="s">
        <v>49</v>
      </c>
      <c r="G179" s="228"/>
      <c r="H179" s="13"/>
      <c r="I179" s="13"/>
      <c r="J179" s="225"/>
    </row>
    <row r="180" spans="1:10" s="229" customFormat="1" ht="18.75" customHeight="1">
      <c r="A180" s="226"/>
      <c r="B180" s="227">
        <v>32</v>
      </c>
      <c r="C180" s="196" t="s">
        <v>209</v>
      </c>
      <c r="D180" s="197">
        <v>2003</v>
      </c>
      <c r="E180" s="197" t="s">
        <v>65</v>
      </c>
      <c r="F180" s="61" t="s">
        <v>195</v>
      </c>
      <c r="G180" s="228"/>
      <c r="H180" s="13"/>
      <c r="I180" s="13"/>
      <c r="J180" s="225"/>
    </row>
    <row r="181" spans="1:10" s="229" customFormat="1" ht="18.75" customHeight="1">
      <c r="A181" s="226"/>
      <c r="B181" s="227">
        <v>36</v>
      </c>
      <c r="C181" s="196" t="s">
        <v>233</v>
      </c>
      <c r="D181" s="197">
        <v>2002</v>
      </c>
      <c r="E181" s="197" t="s">
        <v>63</v>
      </c>
      <c r="F181" s="61" t="s">
        <v>230</v>
      </c>
      <c r="G181" s="228"/>
      <c r="H181" s="13"/>
      <c r="I181" s="13"/>
      <c r="J181" s="225"/>
    </row>
    <row r="182" spans="1:10" s="229" customFormat="1" ht="18.75" customHeight="1">
      <c r="A182" s="226"/>
      <c r="B182" s="227">
        <v>43</v>
      </c>
      <c r="C182" s="196" t="s">
        <v>138</v>
      </c>
      <c r="D182" s="197">
        <v>2002</v>
      </c>
      <c r="E182" s="197" t="s">
        <v>60</v>
      </c>
      <c r="F182" s="61" t="s">
        <v>136</v>
      </c>
      <c r="G182" s="228"/>
      <c r="H182" s="13"/>
      <c r="I182" s="13"/>
      <c r="J182" s="225"/>
    </row>
    <row r="183" spans="1:10" s="229" customFormat="1" ht="18.75" customHeight="1">
      <c r="A183" s="226"/>
      <c r="B183" s="227">
        <v>49</v>
      </c>
      <c r="C183" s="196" t="s">
        <v>148</v>
      </c>
      <c r="D183" s="197">
        <v>2001</v>
      </c>
      <c r="E183" s="197" t="s">
        <v>103</v>
      </c>
      <c r="F183" s="61" t="s">
        <v>145</v>
      </c>
      <c r="G183" s="228"/>
      <c r="H183" s="13"/>
      <c r="I183" s="13"/>
      <c r="J183" s="225"/>
    </row>
    <row r="184" spans="1:10" s="229" customFormat="1" ht="18.75" customHeight="1">
      <c r="A184" s="226"/>
      <c r="B184" s="227">
        <v>57</v>
      </c>
      <c r="C184" s="196" t="s">
        <v>150</v>
      </c>
      <c r="D184" s="197">
        <v>2002</v>
      </c>
      <c r="E184" s="197" t="s">
        <v>63</v>
      </c>
      <c r="F184" s="61" t="s">
        <v>145</v>
      </c>
      <c r="G184" s="228"/>
      <c r="H184" s="13"/>
      <c r="I184" s="13"/>
      <c r="J184" s="225"/>
    </row>
    <row r="185" spans="1:11" s="229" customFormat="1" ht="18.75" customHeight="1">
      <c r="A185" s="226"/>
      <c r="B185" s="227">
        <v>61</v>
      </c>
      <c r="C185" s="198" t="s">
        <v>67</v>
      </c>
      <c r="D185" s="199">
        <v>2002</v>
      </c>
      <c r="E185" s="199" t="s">
        <v>68</v>
      </c>
      <c r="F185" s="61" t="s">
        <v>49</v>
      </c>
      <c r="G185" s="228"/>
      <c r="H185" s="13"/>
      <c r="I185" s="13"/>
      <c r="J185" s="225"/>
      <c r="K185" s="230"/>
    </row>
    <row r="186" spans="1:10" s="229" customFormat="1" ht="18.75" customHeight="1">
      <c r="A186" s="226"/>
      <c r="B186" s="227">
        <v>64</v>
      </c>
      <c r="C186" s="196" t="s">
        <v>223</v>
      </c>
      <c r="D186" s="197">
        <v>2001</v>
      </c>
      <c r="E186" s="197" t="s">
        <v>60</v>
      </c>
      <c r="F186" s="61" t="s">
        <v>49</v>
      </c>
      <c r="G186" s="228"/>
      <c r="H186" s="13"/>
      <c r="I186" s="13"/>
      <c r="J186" s="225"/>
    </row>
    <row r="187" spans="1:11" s="229" customFormat="1" ht="18.75" customHeight="1">
      <c r="A187" s="226"/>
      <c r="B187" s="231">
        <v>74</v>
      </c>
      <c r="C187" s="198" t="s">
        <v>121</v>
      </c>
      <c r="D187" s="199">
        <v>1999</v>
      </c>
      <c r="E187" s="199" t="s">
        <v>103</v>
      </c>
      <c r="F187" s="232" t="s">
        <v>118</v>
      </c>
      <c r="G187" s="228"/>
      <c r="H187" s="13"/>
      <c r="I187" s="13"/>
      <c r="J187" s="225"/>
      <c r="K187" s="230"/>
    </row>
    <row r="188" spans="1:11" s="229" customFormat="1" ht="18.75" customHeight="1">
      <c r="A188" s="226"/>
      <c r="B188" s="227">
        <v>75</v>
      </c>
      <c r="C188" s="196" t="s">
        <v>146</v>
      </c>
      <c r="D188" s="197">
        <v>2000</v>
      </c>
      <c r="E188" s="197" t="s">
        <v>63</v>
      </c>
      <c r="F188" s="61" t="s">
        <v>145</v>
      </c>
      <c r="G188" s="228"/>
      <c r="H188" s="13"/>
      <c r="I188" s="13"/>
      <c r="J188" s="225"/>
      <c r="K188" s="230"/>
    </row>
    <row r="189" spans="1:10" s="229" customFormat="1" ht="18.75" customHeight="1">
      <c r="A189" s="226"/>
      <c r="B189" s="231">
        <v>85</v>
      </c>
      <c r="C189" s="233" t="s">
        <v>79</v>
      </c>
      <c r="D189" s="234">
        <v>1997</v>
      </c>
      <c r="E189" s="234" t="s">
        <v>25</v>
      </c>
      <c r="F189" s="61" t="s">
        <v>49</v>
      </c>
      <c r="G189" s="228"/>
      <c r="H189" s="13"/>
      <c r="I189" s="13"/>
      <c r="J189" s="225"/>
    </row>
    <row r="190" spans="1:10" s="229" customFormat="1" ht="18.75" customHeight="1">
      <c r="A190" s="226"/>
      <c r="B190" s="231">
        <v>87</v>
      </c>
      <c r="C190" s="196" t="s">
        <v>77</v>
      </c>
      <c r="D190" s="197">
        <v>1997</v>
      </c>
      <c r="E190" s="197" t="s">
        <v>25</v>
      </c>
      <c r="F190" s="61" t="s">
        <v>49</v>
      </c>
      <c r="G190" s="228"/>
      <c r="H190" s="13"/>
      <c r="I190" s="13"/>
      <c r="J190" s="225"/>
    </row>
    <row r="191" spans="1:10" s="229" customFormat="1" ht="18.75" customHeight="1">
      <c r="A191" s="226"/>
      <c r="B191" s="227">
        <v>13</v>
      </c>
      <c r="C191" s="196" t="s">
        <v>170</v>
      </c>
      <c r="D191" s="197">
        <v>2003</v>
      </c>
      <c r="E191" s="197" t="s">
        <v>65</v>
      </c>
      <c r="F191" s="61" t="s">
        <v>166</v>
      </c>
      <c r="G191" s="228"/>
      <c r="H191" s="13"/>
      <c r="I191" s="13"/>
      <c r="J191" s="225"/>
    </row>
    <row r="192" spans="1:10" s="229" customFormat="1" ht="18.75" customHeight="1">
      <c r="A192" s="226"/>
      <c r="B192" s="227">
        <v>20</v>
      </c>
      <c r="C192" s="196" t="s">
        <v>212</v>
      </c>
      <c r="D192" s="197">
        <v>2003</v>
      </c>
      <c r="E192" s="197"/>
      <c r="F192" s="61" t="s">
        <v>195</v>
      </c>
      <c r="G192" s="228"/>
      <c r="H192" s="13"/>
      <c r="I192" s="13"/>
      <c r="J192" s="225"/>
    </row>
    <row r="193" spans="1:10" s="229" customFormat="1" ht="18.75" customHeight="1">
      <c r="A193" s="226"/>
      <c r="B193" s="227">
        <v>22</v>
      </c>
      <c r="C193" s="235" t="s">
        <v>155</v>
      </c>
      <c r="D193" s="197">
        <v>2003</v>
      </c>
      <c r="E193" s="197" t="s">
        <v>63</v>
      </c>
      <c r="F193" s="61" t="s">
        <v>145</v>
      </c>
      <c r="G193" s="228"/>
      <c r="H193" s="13"/>
      <c r="I193" s="13"/>
      <c r="J193" s="225"/>
    </row>
    <row r="194" spans="1:10" s="229" customFormat="1" ht="18.75" customHeight="1">
      <c r="A194" s="226"/>
      <c r="B194" s="227">
        <v>23</v>
      </c>
      <c r="C194" s="196" t="s">
        <v>213</v>
      </c>
      <c r="D194" s="197">
        <v>2005</v>
      </c>
      <c r="E194" s="197" t="s">
        <v>48</v>
      </c>
      <c r="F194" s="61" t="s">
        <v>195</v>
      </c>
      <c r="G194" s="228"/>
      <c r="H194" s="13"/>
      <c r="I194" s="13"/>
      <c r="J194" s="225"/>
    </row>
    <row r="195" spans="1:10" s="229" customFormat="1" ht="18.75" customHeight="1">
      <c r="A195" s="226"/>
      <c r="B195" s="227">
        <v>25</v>
      </c>
      <c r="C195" s="196" t="s">
        <v>156</v>
      </c>
      <c r="D195" s="197">
        <v>2003</v>
      </c>
      <c r="E195" s="197" t="s">
        <v>48</v>
      </c>
      <c r="F195" s="61" t="s">
        <v>145</v>
      </c>
      <c r="G195" s="228"/>
      <c r="H195" s="13"/>
      <c r="I195" s="13"/>
      <c r="J195" s="225"/>
    </row>
    <row r="196" spans="1:10" s="229" customFormat="1" ht="18.75" customHeight="1">
      <c r="A196" s="226"/>
      <c r="B196" s="227">
        <v>22</v>
      </c>
      <c r="C196" s="235" t="s">
        <v>155</v>
      </c>
      <c r="D196" s="197">
        <v>2003</v>
      </c>
      <c r="E196" s="197" t="s">
        <v>63</v>
      </c>
      <c r="F196" s="61" t="s">
        <v>145</v>
      </c>
      <c r="G196" s="228"/>
      <c r="H196" s="13"/>
      <c r="I196" s="13"/>
      <c r="J196" s="225"/>
    </row>
    <row r="197" spans="1:10" s="229" customFormat="1" ht="18.75" customHeight="1">
      <c r="A197" s="226"/>
      <c r="B197" s="227">
        <v>23</v>
      </c>
      <c r="C197" s="196" t="s">
        <v>213</v>
      </c>
      <c r="D197" s="197">
        <v>2005</v>
      </c>
      <c r="E197" s="197" t="s">
        <v>48</v>
      </c>
      <c r="F197" s="61" t="s">
        <v>195</v>
      </c>
      <c r="G197" s="228"/>
      <c r="H197" s="13"/>
      <c r="I197" s="13"/>
      <c r="J197" s="225"/>
    </row>
    <row r="198" spans="1:10" s="229" customFormat="1" ht="18.75" customHeight="1">
      <c r="A198" s="226"/>
      <c r="B198" s="227">
        <v>26</v>
      </c>
      <c r="C198" s="196" t="s">
        <v>156</v>
      </c>
      <c r="D198" s="197">
        <v>2003</v>
      </c>
      <c r="E198" s="197" t="s">
        <v>48</v>
      </c>
      <c r="F198" s="61" t="s">
        <v>145</v>
      </c>
      <c r="G198" s="228"/>
      <c r="H198" s="13"/>
      <c r="I198" s="13"/>
      <c r="J198" s="225"/>
    </row>
    <row r="199" spans="1:10" s="229" customFormat="1" ht="18.75" customHeight="1">
      <c r="A199" s="226"/>
      <c r="B199" s="227">
        <v>28</v>
      </c>
      <c r="C199" s="196" t="s">
        <v>242</v>
      </c>
      <c r="D199" s="197">
        <v>2004</v>
      </c>
      <c r="E199" s="197" t="s">
        <v>68</v>
      </c>
      <c r="F199" s="61" t="s">
        <v>172</v>
      </c>
      <c r="G199" s="228"/>
      <c r="H199" s="13"/>
      <c r="I199" s="13"/>
      <c r="J199" s="225"/>
    </row>
    <row r="200" spans="1:11" s="229" customFormat="1" ht="18.75" customHeight="1">
      <c r="A200" s="226"/>
      <c r="B200" s="227">
        <v>31</v>
      </c>
      <c r="C200" s="196" t="s">
        <v>228</v>
      </c>
      <c r="D200" s="197">
        <v>2003</v>
      </c>
      <c r="E200" s="197" t="s">
        <v>68</v>
      </c>
      <c r="F200" s="61" t="s">
        <v>119</v>
      </c>
      <c r="G200" s="228"/>
      <c r="H200" s="13"/>
      <c r="I200" s="13"/>
      <c r="J200" s="225"/>
      <c r="K200" s="236"/>
    </row>
    <row r="201" spans="1:11" s="229" customFormat="1" ht="18.75" customHeight="1">
      <c r="A201" s="226"/>
      <c r="B201" s="227">
        <v>34</v>
      </c>
      <c r="C201" s="196" t="s">
        <v>88</v>
      </c>
      <c r="D201" s="197">
        <v>2003</v>
      </c>
      <c r="E201" s="197" t="s">
        <v>48</v>
      </c>
      <c r="F201" s="61" t="s">
        <v>49</v>
      </c>
      <c r="G201" s="228"/>
      <c r="H201" s="13"/>
      <c r="I201" s="13"/>
      <c r="J201" s="225"/>
      <c r="K201" s="236"/>
    </row>
    <row r="202" spans="1:10" s="229" customFormat="1" ht="18.75" customHeight="1">
      <c r="A202" s="226"/>
      <c r="B202" s="227">
        <v>37</v>
      </c>
      <c r="C202" s="196" t="s">
        <v>284</v>
      </c>
      <c r="D202" s="197">
        <v>2004</v>
      </c>
      <c r="E202" s="197" t="s">
        <v>48</v>
      </c>
      <c r="F202" s="61" t="s">
        <v>119</v>
      </c>
      <c r="G202" s="228"/>
      <c r="H202" s="13"/>
      <c r="I202" s="13"/>
      <c r="J202" s="225"/>
    </row>
    <row r="203" spans="1:10" s="229" customFormat="1" ht="18.75" customHeight="1">
      <c r="A203" s="226"/>
      <c r="B203" s="227">
        <v>41</v>
      </c>
      <c r="C203" s="196" t="s">
        <v>214</v>
      </c>
      <c r="D203" s="197">
        <v>2001</v>
      </c>
      <c r="E203" s="197" t="s">
        <v>63</v>
      </c>
      <c r="F203" s="61" t="s">
        <v>195</v>
      </c>
      <c r="G203" s="228"/>
      <c r="H203" s="13"/>
      <c r="I203" s="13"/>
      <c r="J203" s="225"/>
    </row>
    <row r="204" spans="1:10" s="229" customFormat="1" ht="18.75" customHeight="1">
      <c r="A204" s="226"/>
      <c r="B204" s="227">
        <v>51</v>
      </c>
      <c r="C204" s="196" t="s">
        <v>234</v>
      </c>
      <c r="D204" s="197">
        <v>2002</v>
      </c>
      <c r="E204" s="197" t="s">
        <v>63</v>
      </c>
      <c r="F204" s="61" t="s">
        <v>230</v>
      </c>
      <c r="G204" s="228"/>
      <c r="H204" s="13"/>
      <c r="I204" s="13"/>
      <c r="J204" s="225"/>
    </row>
    <row r="205" spans="1:10" s="229" customFormat="1" ht="18.75" customHeight="1">
      <c r="A205" s="226"/>
      <c r="B205" s="227">
        <v>88</v>
      </c>
      <c r="C205" s="196" t="s">
        <v>162</v>
      </c>
      <c r="D205" s="197">
        <v>2000</v>
      </c>
      <c r="E205" s="197" t="s">
        <v>103</v>
      </c>
      <c r="F205" s="61" t="s">
        <v>145</v>
      </c>
      <c r="G205" s="228"/>
      <c r="H205" s="13"/>
      <c r="I205" s="13"/>
      <c r="J205" s="225"/>
    </row>
    <row r="206" spans="1:10" s="229" customFormat="1" ht="18.75" customHeight="1">
      <c r="A206" s="226"/>
      <c r="B206" s="227">
        <v>89</v>
      </c>
      <c r="C206" s="196" t="s">
        <v>123</v>
      </c>
      <c r="D206" s="197">
        <v>1999</v>
      </c>
      <c r="E206" s="197" t="s">
        <v>25</v>
      </c>
      <c r="F206" s="61" t="s">
        <v>118</v>
      </c>
      <c r="G206" s="228"/>
      <c r="H206" s="13"/>
      <c r="I206" s="13"/>
      <c r="J206" s="225"/>
    </row>
    <row r="207" spans="1:10" s="229" customFormat="1" ht="18.75" customHeight="1">
      <c r="A207" s="226"/>
      <c r="B207" s="227">
        <v>93</v>
      </c>
      <c r="C207" s="196" t="s">
        <v>160</v>
      </c>
      <c r="D207" s="197">
        <v>2000</v>
      </c>
      <c r="E207" s="197" t="s">
        <v>63</v>
      </c>
      <c r="F207" s="61" t="s">
        <v>145</v>
      </c>
      <c r="G207" s="228"/>
      <c r="H207" s="13"/>
      <c r="I207" s="13"/>
      <c r="J207" s="225"/>
    </row>
    <row r="208" spans="1:10" s="229" customFormat="1" ht="18.75" customHeight="1">
      <c r="A208" s="226"/>
      <c r="B208" s="227">
        <v>95</v>
      </c>
      <c r="C208" s="196" t="s">
        <v>161</v>
      </c>
      <c r="D208" s="197">
        <v>2000</v>
      </c>
      <c r="E208" s="197" t="s">
        <v>25</v>
      </c>
      <c r="F208" s="61" t="s">
        <v>145</v>
      </c>
      <c r="G208" s="228"/>
      <c r="H208" s="13"/>
      <c r="I208" s="13"/>
      <c r="J208" s="225"/>
    </row>
    <row r="209" spans="1:10" s="229" customFormat="1" ht="18.75" customHeight="1">
      <c r="A209" s="226"/>
      <c r="B209" s="231">
        <v>100</v>
      </c>
      <c r="C209" s="198" t="s">
        <v>113</v>
      </c>
      <c r="D209" s="199">
        <v>1997</v>
      </c>
      <c r="E209" s="199" t="s">
        <v>25</v>
      </c>
      <c r="F209" s="61" t="s">
        <v>118</v>
      </c>
      <c r="G209" s="228"/>
      <c r="H209" s="13"/>
      <c r="I209" s="13"/>
      <c r="J209" s="225"/>
    </row>
    <row r="210" spans="1:10" s="229" customFormat="1" ht="18.75" customHeight="1">
      <c r="A210" s="226"/>
      <c r="B210" s="231">
        <v>107</v>
      </c>
      <c r="C210" s="198" t="s">
        <v>115</v>
      </c>
      <c r="D210" s="199">
        <v>1998</v>
      </c>
      <c r="E210" s="199" t="s">
        <v>63</v>
      </c>
      <c r="F210" s="61" t="s">
        <v>49</v>
      </c>
      <c r="G210" s="228"/>
      <c r="H210" s="13"/>
      <c r="I210" s="13"/>
      <c r="J210" s="225"/>
    </row>
    <row r="211" spans="1:7" s="239" customFormat="1" ht="18.75" customHeight="1">
      <c r="A211" s="237"/>
      <c r="B211" s="238"/>
      <c r="F211" s="240"/>
      <c r="G211" s="241"/>
    </row>
    <row r="212" spans="3:10" s="195" customFormat="1" ht="16.5" customHeight="1">
      <c r="C212" s="219"/>
      <c r="D212" s="220" t="s">
        <v>283</v>
      </c>
      <c r="E212" s="221"/>
      <c r="F212" s="222"/>
      <c r="G212" s="223"/>
      <c r="H212" s="222"/>
      <c r="I212" s="224"/>
      <c r="J212" s="225"/>
    </row>
    <row r="213" spans="1:10" s="229" customFormat="1" ht="18.75" customHeight="1">
      <c r="A213" s="226"/>
      <c r="B213" s="227">
        <v>34</v>
      </c>
      <c r="C213" s="242" t="s">
        <v>243</v>
      </c>
      <c r="D213" s="243">
        <v>2004</v>
      </c>
      <c r="E213" s="243" t="s">
        <v>48</v>
      </c>
      <c r="F213" s="241" t="s">
        <v>49</v>
      </c>
      <c r="G213" s="228"/>
      <c r="H213" s="13"/>
      <c r="I213" s="13"/>
      <c r="J213" s="225"/>
    </row>
    <row r="214" spans="1:10" s="229" customFormat="1" ht="18.75" customHeight="1">
      <c r="A214" s="226"/>
      <c r="B214" s="227">
        <v>65</v>
      </c>
      <c r="C214" s="196" t="s">
        <v>72</v>
      </c>
      <c r="D214" s="197">
        <v>2002</v>
      </c>
      <c r="E214" s="197" t="s">
        <v>48</v>
      </c>
      <c r="F214" s="61" t="s">
        <v>49</v>
      </c>
      <c r="G214" s="228"/>
      <c r="H214" s="13"/>
      <c r="I214" s="13"/>
      <c r="J214" s="225"/>
    </row>
    <row r="215" spans="3:10" s="195" customFormat="1" ht="16.5" customHeight="1">
      <c r="C215" s="219"/>
      <c r="D215" s="220" t="s">
        <v>286</v>
      </c>
      <c r="E215" s="221"/>
      <c r="F215" s="222"/>
      <c r="G215" s="223"/>
      <c r="H215" s="222"/>
      <c r="I215" s="224"/>
      <c r="J215" s="225"/>
    </row>
    <row r="216" spans="1:10" s="229" customFormat="1" ht="17.25" customHeight="1">
      <c r="A216" s="226"/>
      <c r="B216" s="227">
        <v>29</v>
      </c>
      <c r="C216" s="196" t="s">
        <v>51</v>
      </c>
      <c r="D216" s="197">
        <v>2004</v>
      </c>
      <c r="E216" s="197" t="s">
        <v>48</v>
      </c>
      <c r="F216" s="61" t="s">
        <v>49</v>
      </c>
      <c r="G216" s="228"/>
      <c r="H216" s="13"/>
      <c r="I216" s="13"/>
      <c r="J216" s="225"/>
    </row>
    <row r="217" spans="1:10" s="229" customFormat="1" ht="17.25" customHeight="1">
      <c r="A217" s="226"/>
      <c r="B217" s="227">
        <v>24</v>
      </c>
      <c r="C217" s="196" t="s">
        <v>54</v>
      </c>
      <c r="D217" s="197">
        <v>2004</v>
      </c>
      <c r="E217" s="197" t="s">
        <v>48</v>
      </c>
      <c r="F217" s="61" t="s">
        <v>49</v>
      </c>
      <c r="G217" s="228"/>
      <c r="H217" s="13"/>
      <c r="I217" s="13"/>
      <c r="J217" s="225"/>
    </row>
    <row r="218" spans="1:10" s="229" customFormat="1" ht="17.25" customHeight="1">
      <c r="A218" s="226"/>
      <c r="B218" s="227">
        <v>18</v>
      </c>
      <c r="C218" s="196" t="s">
        <v>183</v>
      </c>
      <c r="D218" s="197">
        <v>2004</v>
      </c>
      <c r="E218" s="197" t="s">
        <v>60</v>
      </c>
      <c r="F218" s="61" t="s">
        <v>172</v>
      </c>
      <c r="G218" s="228"/>
      <c r="H218" s="13"/>
      <c r="I218" s="13"/>
      <c r="J218" s="225"/>
    </row>
    <row r="219" spans="1:11" s="229" customFormat="1" ht="17.25" customHeight="1">
      <c r="A219" s="226"/>
      <c r="B219" s="227">
        <v>33</v>
      </c>
      <c r="C219" s="196" t="s">
        <v>87</v>
      </c>
      <c r="D219" s="197">
        <v>2003</v>
      </c>
      <c r="E219" s="197" t="s">
        <v>48</v>
      </c>
      <c r="F219" s="61" t="s">
        <v>49</v>
      </c>
      <c r="G219" s="228"/>
      <c r="H219" s="13"/>
      <c r="I219" s="13"/>
      <c r="J219" s="225"/>
      <c r="K219" s="236"/>
    </row>
    <row r="220" spans="1:7" s="239" customFormat="1" ht="18" customHeight="1">
      <c r="A220" s="237"/>
      <c r="B220" s="238"/>
      <c r="F220" s="240"/>
      <c r="G220" s="241"/>
    </row>
    <row r="221" spans="1:7" s="239" customFormat="1" ht="18" customHeight="1">
      <c r="A221" s="237"/>
      <c r="B221" s="238"/>
      <c r="F221" s="240"/>
      <c r="G221" s="241"/>
    </row>
    <row r="222" spans="1:7" s="239" customFormat="1" ht="18" customHeight="1">
      <c r="A222" s="237"/>
      <c r="B222" s="238"/>
      <c r="F222" s="240"/>
      <c r="G222" s="241"/>
    </row>
    <row r="223" spans="1:7" s="239" customFormat="1" ht="15" customHeight="1">
      <c r="A223" s="237"/>
      <c r="B223" s="238"/>
      <c r="G223" s="241"/>
    </row>
    <row r="224" spans="1:7" s="239" customFormat="1" ht="15" customHeight="1">
      <c r="A224" s="237"/>
      <c r="B224" s="238"/>
      <c r="G224" s="241"/>
    </row>
    <row r="225" spans="1:7" s="239" customFormat="1" ht="15" customHeight="1">
      <c r="A225" s="237"/>
      <c r="B225" s="238"/>
      <c r="G225" s="241"/>
    </row>
    <row r="226" spans="1:7" s="239" customFormat="1" ht="15" customHeight="1">
      <c r="A226" s="237"/>
      <c r="B226" s="238"/>
      <c r="G226" s="241"/>
    </row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</sheetData>
  <sheetProtection/>
  <mergeCells count="20">
    <mergeCell ref="A28:A29"/>
    <mergeCell ref="B28:B29"/>
    <mergeCell ref="C28:C29"/>
    <mergeCell ref="D28:D29"/>
    <mergeCell ref="C8:K8"/>
    <mergeCell ref="I28:I29"/>
    <mergeCell ref="J28:J29"/>
    <mergeCell ref="K28:K29"/>
    <mergeCell ref="L28:L29"/>
    <mergeCell ref="E28:E29"/>
    <mergeCell ref="F28:F29"/>
    <mergeCell ref="G28:G29"/>
    <mergeCell ref="H28:H29"/>
    <mergeCell ref="C6:K6"/>
    <mergeCell ref="C7:K7"/>
    <mergeCell ref="C1:K1"/>
    <mergeCell ref="C3:K3"/>
    <mergeCell ref="C4:K4"/>
    <mergeCell ref="C5:K5"/>
    <mergeCell ref="C2:K2"/>
  </mergeCells>
  <printOptions/>
  <pageMargins left="0.53" right="0.16" top="0.38" bottom="0.53" header="0.17" footer="0.23"/>
  <pageSetup fitToHeight="7" fitToWidth="1" horizontalDpi="600" verticalDpi="600" orientation="landscape" paperSize="9" scale="98" r:id="rId1"/>
  <rowBreaks count="2" manualBreakCount="2">
    <brk id="53" max="11" man="1"/>
    <brk id="8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view="pageBreakPreview" zoomScaleSheetLayoutView="100" zoomScalePageLayoutView="0" workbookViewId="0" topLeftCell="C1">
      <selection activeCell="K48" sqref="K48"/>
    </sheetView>
  </sheetViews>
  <sheetFormatPr defaultColWidth="9.00390625" defaultRowHeight="12.75"/>
  <cols>
    <col min="1" max="1" width="6.625" style="186" customWidth="1"/>
    <col min="2" max="2" width="32.625" style="186" customWidth="1"/>
    <col min="3" max="3" width="13.375" style="186" customWidth="1"/>
    <col min="4" max="4" width="10.75390625" style="186" customWidth="1"/>
    <col min="5" max="6" width="9.125" style="186" customWidth="1"/>
    <col min="7" max="7" width="13.375" style="186" customWidth="1"/>
    <col min="8" max="16384" width="9.125" style="186" customWidth="1"/>
  </cols>
  <sheetData>
    <row r="1" spans="2:12" ht="22.5">
      <c r="B1" s="260" t="s">
        <v>270</v>
      </c>
      <c r="C1" s="260"/>
      <c r="D1" s="260"/>
      <c r="E1" s="260"/>
      <c r="F1" s="260"/>
      <c r="G1" s="260"/>
      <c r="H1" s="25"/>
      <c r="I1" s="25"/>
      <c r="J1" s="25"/>
      <c r="K1" s="25"/>
      <c r="L1" s="25"/>
    </row>
    <row r="2" spans="2:12" ht="22.5">
      <c r="B2" s="260" t="s">
        <v>271</v>
      </c>
      <c r="C2" s="260"/>
      <c r="D2" s="260"/>
      <c r="E2" s="260"/>
      <c r="F2" s="260"/>
      <c r="G2" s="260"/>
      <c r="H2" s="25"/>
      <c r="I2" s="25"/>
      <c r="J2" s="25"/>
      <c r="K2" s="25"/>
      <c r="L2" s="25"/>
    </row>
    <row r="3" spans="2:12" ht="20.25">
      <c r="B3" s="261" t="s">
        <v>269</v>
      </c>
      <c r="C3" s="261"/>
      <c r="D3" s="261"/>
      <c r="E3" s="261"/>
      <c r="F3" s="261"/>
      <c r="G3" s="261"/>
      <c r="H3" s="187"/>
      <c r="I3" s="187"/>
      <c r="J3" s="187"/>
      <c r="K3" s="187"/>
      <c r="L3" s="187"/>
    </row>
    <row r="4" spans="2:12" ht="20.25">
      <c r="B4" s="261" t="s">
        <v>272</v>
      </c>
      <c r="C4" s="261"/>
      <c r="D4" s="261"/>
      <c r="E4" s="261"/>
      <c r="F4" s="261"/>
      <c r="G4" s="261"/>
      <c r="H4" s="187"/>
      <c r="I4" s="187"/>
      <c r="J4" s="187"/>
      <c r="K4" s="187"/>
      <c r="L4" s="187"/>
    </row>
    <row r="5" spans="2:7" ht="15.75">
      <c r="B5" s="246" t="s">
        <v>273</v>
      </c>
      <c r="C5" s="246"/>
      <c r="D5" s="246"/>
      <c r="E5" s="246"/>
      <c r="F5" s="246"/>
      <c r="G5" s="246"/>
    </row>
    <row r="6" spans="2:7" ht="15.75">
      <c r="B6" s="17"/>
      <c r="C6" s="17"/>
      <c r="D6" s="17"/>
      <c r="E6" s="17"/>
      <c r="F6" s="17"/>
      <c r="G6" s="17"/>
    </row>
    <row r="7" spans="2:7" s="188" customFormat="1" ht="30.75" customHeight="1">
      <c r="B7" s="189" t="s">
        <v>18</v>
      </c>
      <c r="C7" s="190" t="s">
        <v>277</v>
      </c>
      <c r="D7" s="188" t="s">
        <v>274</v>
      </c>
      <c r="E7" s="188" t="s">
        <v>275</v>
      </c>
      <c r="F7" s="188" t="s">
        <v>276</v>
      </c>
      <c r="G7" s="188" t="s">
        <v>278</v>
      </c>
    </row>
    <row r="8" spans="1:4" s="207" customFormat="1" ht="18.75">
      <c r="A8" s="207">
        <v>1</v>
      </c>
      <c r="B8" s="204" t="s">
        <v>172</v>
      </c>
      <c r="C8" s="205"/>
      <c r="D8" s="206"/>
    </row>
    <row r="9" spans="2:4" ht="15.75">
      <c r="B9" s="196" t="s">
        <v>171</v>
      </c>
      <c r="C9" s="197">
        <v>2004</v>
      </c>
      <c r="D9" s="200">
        <v>50</v>
      </c>
    </row>
    <row r="10" spans="2:4" ht="15.75">
      <c r="B10" s="196" t="s">
        <v>173</v>
      </c>
      <c r="C10" s="197">
        <v>2003</v>
      </c>
      <c r="D10" s="200">
        <v>29</v>
      </c>
    </row>
    <row r="11" spans="2:4" ht="15.75">
      <c r="B11" s="196" t="s">
        <v>174</v>
      </c>
      <c r="C11" s="197">
        <v>2001</v>
      </c>
      <c r="D11" s="200">
        <v>60</v>
      </c>
    </row>
    <row r="12" spans="2:4" ht="15.75">
      <c r="B12" s="196" t="s">
        <v>176</v>
      </c>
      <c r="C12" s="197">
        <v>2002</v>
      </c>
      <c r="D12" s="200">
        <v>40</v>
      </c>
    </row>
    <row r="13" spans="2:4" ht="15.75">
      <c r="B13" s="196" t="s">
        <v>178</v>
      </c>
      <c r="C13" s="197">
        <v>2000</v>
      </c>
      <c r="D13" s="200">
        <v>60</v>
      </c>
    </row>
    <row r="14" spans="2:4" ht="15.75">
      <c r="B14" s="196" t="s">
        <v>180</v>
      </c>
      <c r="C14" s="197">
        <v>2000</v>
      </c>
      <c r="D14" s="200">
        <v>50</v>
      </c>
    </row>
    <row r="15" spans="2:4" ht="15.75">
      <c r="B15" s="196" t="s">
        <v>240</v>
      </c>
      <c r="C15" s="197">
        <v>1997</v>
      </c>
      <c r="D15" s="200">
        <v>80</v>
      </c>
    </row>
    <row r="16" spans="2:4" ht="15.75">
      <c r="B16" s="196" t="s">
        <v>181</v>
      </c>
      <c r="C16" s="197">
        <v>1998</v>
      </c>
      <c r="D16" s="200">
        <v>60</v>
      </c>
    </row>
    <row r="17" spans="2:4" ht="15.75">
      <c r="B17" s="196" t="s">
        <v>241</v>
      </c>
      <c r="C17" s="197">
        <v>2003</v>
      </c>
      <c r="D17" s="200">
        <v>50</v>
      </c>
    </row>
    <row r="18" spans="2:4" ht="15.75">
      <c r="B18" s="196" t="s">
        <v>182</v>
      </c>
      <c r="C18" s="197">
        <v>2003</v>
      </c>
      <c r="D18" s="200">
        <v>26</v>
      </c>
    </row>
    <row r="19" spans="2:4" ht="15.75">
      <c r="B19" s="196" t="s">
        <v>187</v>
      </c>
      <c r="C19" s="197">
        <v>2001</v>
      </c>
      <c r="D19" s="200">
        <v>60</v>
      </c>
    </row>
    <row r="20" spans="2:4" ht="15.75">
      <c r="B20" s="196" t="s">
        <v>188</v>
      </c>
      <c r="C20" s="197">
        <v>2001</v>
      </c>
      <c r="D20" s="200">
        <v>50</v>
      </c>
    </row>
    <row r="21" spans="2:4" ht="15.75">
      <c r="B21" s="196" t="s">
        <v>193</v>
      </c>
      <c r="C21" s="197">
        <v>1997</v>
      </c>
      <c r="D21" s="200">
        <v>80</v>
      </c>
    </row>
    <row r="22" spans="2:4" ht="15.75">
      <c r="B22" s="196" t="s">
        <v>192</v>
      </c>
      <c r="C22" s="197">
        <v>1997</v>
      </c>
      <c r="D22" s="200">
        <v>60</v>
      </c>
    </row>
    <row r="23" spans="2:7" s="191" customFormat="1" ht="15.75">
      <c r="B23" s="192"/>
      <c r="C23" s="193"/>
      <c r="D23" s="192">
        <f>SUM(D9:D22)</f>
        <v>755</v>
      </c>
      <c r="E23" s="194">
        <f>SUM(E8:E22)</f>
        <v>0</v>
      </c>
      <c r="F23" s="194">
        <f>SUM(F9:F22)</f>
        <v>0</v>
      </c>
      <c r="G23" s="194">
        <f>SUM(D23:F23)</f>
        <v>755</v>
      </c>
    </row>
    <row r="24" spans="1:4" s="207" customFormat="1" ht="24.75" customHeight="1">
      <c r="A24" s="207">
        <v>2</v>
      </c>
      <c r="B24" s="211" t="s">
        <v>49</v>
      </c>
      <c r="C24" s="205"/>
      <c r="D24" s="206"/>
    </row>
    <row r="25" spans="2:4" ht="15.75" customHeight="1">
      <c r="B25" s="198" t="s">
        <v>116</v>
      </c>
      <c r="C25" s="199">
        <v>2003</v>
      </c>
      <c r="D25" s="202">
        <v>16</v>
      </c>
    </row>
    <row r="26" spans="2:5" ht="15.75" customHeight="1">
      <c r="B26" s="196" t="s">
        <v>53</v>
      </c>
      <c r="C26" s="197">
        <v>2005</v>
      </c>
      <c r="D26" s="202">
        <v>15</v>
      </c>
      <c r="E26" s="200"/>
    </row>
    <row r="27" spans="2:5" ht="15.75" customHeight="1">
      <c r="B27" s="196" t="s">
        <v>66</v>
      </c>
      <c r="C27" s="197">
        <v>2001</v>
      </c>
      <c r="D27" s="203">
        <v>36</v>
      </c>
      <c r="E27" s="61"/>
    </row>
    <row r="28" spans="2:4" ht="15.75" customHeight="1">
      <c r="B28" s="198" t="s">
        <v>62</v>
      </c>
      <c r="C28" s="199">
        <v>2001</v>
      </c>
      <c r="D28" s="202">
        <v>29</v>
      </c>
    </row>
    <row r="29" spans="2:4" ht="15.75" customHeight="1">
      <c r="B29" s="198" t="s">
        <v>76</v>
      </c>
      <c r="C29" s="199">
        <v>2000</v>
      </c>
      <c r="D29" s="202">
        <v>80</v>
      </c>
    </row>
    <row r="30" spans="2:4" ht="15.75" customHeight="1">
      <c r="B30" s="198" t="s">
        <v>74</v>
      </c>
      <c r="C30" s="199">
        <v>1999</v>
      </c>
      <c r="D30" s="202">
        <v>45</v>
      </c>
    </row>
    <row r="31" spans="2:4" ht="15.75" customHeight="1">
      <c r="B31" s="196" t="s">
        <v>78</v>
      </c>
      <c r="C31" s="197">
        <v>1998</v>
      </c>
      <c r="D31" s="202">
        <v>100</v>
      </c>
    </row>
    <row r="32" spans="2:4" ht="15.75" customHeight="1">
      <c r="B32" s="196" t="s">
        <v>84</v>
      </c>
      <c r="C32" s="197">
        <v>2003</v>
      </c>
      <c r="D32" s="202">
        <v>100</v>
      </c>
    </row>
    <row r="33" spans="2:4" ht="15.75" customHeight="1">
      <c r="B33" s="196" t="s">
        <v>86</v>
      </c>
      <c r="C33" s="197">
        <v>2003</v>
      </c>
      <c r="D33" s="202">
        <v>40</v>
      </c>
    </row>
    <row r="34" spans="2:4" ht="15.75" customHeight="1">
      <c r="B34" s="196" t="s">
        <v>92</v>
      </c>
      <c r="C34" s="197">
        <v>2001</v>
      </c>
      <c r="D34" s="202">
        <v>80</v>
      </c>
    </row>
    <row r="35" spans="2:4" ht="15.75" customHeight="1">
      <c r="B35" s="196" t="s">
        <v>109</v>
      </c>
      <c r="C35" s="197">
        <v>2002</v>
      </c>
      <c r="D35" s="200">
        <v>29</v>
      </c>
    </row>
    <row r="36" spans="2:4" ht="15.75" customHeight="1">
      <c r="B36" s="196" t="s">
        <v>112</v>
      </c>
      <c r="C36" s="197">
        <v>2000</v>
      </c>
      <c r="D36" s="200">
        <v>60</v>
      </c>
    </row>
    <row r="37" spans="2:4" ht="15.75" customHeight="1">
      <c r="B37" s="196" t="s">
        <v>111</v>
      </c>
      <c r="C37" s="197">
        <v>1999</v>
      </c>
      <c r="D37" s="200">
        <v>50</v>
      </c>
    </row>
    <row r="38" spans="2:4" ht="15.75" customHeight="1">
      <c r="B38" s="198" t="s">
        <v>114</v>
      </c>
      <c r="C38" s="199">
        <v>1997</v>
      </c>
      <c r="D38" s="200">
        <v>40</v>
      </c>
    </row>
    <row r="39" spans="2:7" s="191" customFormat="1" ht="15.75">
      <c r="B39" s="192"/>
      <c r="C39" s="193"/>
      <c r="D39" s="192">
        <f>SUM(D25:D38)</f>
        <v>720</v>
      </c>
      <c r="E39" s="194">
        <f>SUM(E25:E38)</f>
        <v>0</v>
      </c>
      <c r="F39" s="194">
        <f>SUM(F25:F38)</f>
        <v>0</v>
      </c>
      <c r="G39" s="194">
        <f>SUM(D39:F39)</f>
        <v>720</v>
      </c>
    </row>
    <row r="40" spans="1:4" s="210" customFormat="1" ht="16.5" customHeight="1">
      <c r="A40" s="210">
        <v>3</v>
      </c>
      <c r="B40" s="204" t="s">
        <v>145</v>
      </c>
      <c r="C40" s="208"/>
      <c r="D40" s="209"/>
    </row>
    <row r="41" spans="2:4" ht="15.75">
      <c r="B41" s="201" t="s">
        <v>151</v>
      </c>
      <c r="C41" s="197">
        <v>2003</v>
      </c>
      <c r="D41" s="200">
        <v>60</v>
      </c>
    </row>
    <row r="42" spans="2:4" ht="15.75">
      <c r="B42" s="201" t="s">
        <v>152</v>
      </c>
      <c r="C42" s="197">
        <v>2003</v>
      </c>
      <c r="D42" s="200">
        <v>36</v>
      </c>
    </row>
    <row r="43" spans="2:4" ht="15.75">
      <c r="B43" s="196" t="s">
        <v>147</v>
      </c>
      <c r="C43" s="197">
        <v>2001</v>
      </c>
      <c r="D43" s="200">
        <v>50</v>
      </c>
    </row>
    <row r="44" spans="2:4" ht="15.75">
      <c r="B44" s="196" t="s">
        <v>149</v>
      </c>
      <c r="C44" s="197">
        <v>2001</v>
      </c>
      <c r="D44" s="200">
        <v>26</v>
      </c>
    </row>
    <row r="45" spans="2:4" ht="15.75">
      <c r="B45" s="196" t="s">
        <v>144</v>
      </c>
      <c r="C45" s="197">
        <v>1999</v>
      </c>
      <c r="D45" s="200">
        <v>100</v>
      </c>
    </row>
    <row r="46" spans="2:4" ht="15.75">
      <c r="B46" s="196" t="s">
        <v>153</v>
      </c>
      <c r="C46" s="197">
        <v>2003</v>
      </c>
      <c r="D46" s="200">
        <v>80</v>
      </c>
    </row>
    <row r="47" spans="2:4" ht="15.75">
      <c r="B47" s="196" t="s">
        <v>154</v>
      </c>
      <c r="C47" s="197">
        <v>2003</v>
      </c>
      <c r="D47" s="200">
        <v>29</v>
      </c>
    </row>
    <row r="48" spans="2:4" ht="15.75">
      <c r="B48" s="196" t="s">
        <v>157</v>
      </c>
      <c r="C48" s="197">
        <v>2001</v>
      </c>
      <c r="D48" s="200">
        <v>32</v>
      </c>
    </row>
    <row r="49" spans="2:4" ht="15.75">
      <c r="B49" s="196" t="s">
        <v>158</v>
      </c>
      <c r="C49" s="197">
        <v>2002</v>
      </c>
      <c r="D49" s="200">
        <v>24</v>
      </c>
    </row>
    <row r="50" spans="2:4" ht="15.75">
      <c r="B50" s="196" t="s">
        <v>159</v>
      </c>
      <c r="C50" s="197">
        <v>1999</v>
      </c>
      <c r="D50" s="200">
        <v>32</v>
      </c>
    </row>
    <row r="51" spans="2:4" ht="15.75">
      <c r="B51" s="196" t="s">
        <v>164</v>
      </c>
      <c r="C51" s="197">
        <v>1998</v>
      </c>
      <c r="D51" s="200">
        <v>100</v>
      </c>
    </row>
    <row r="52" spans="2:4" ht="15.75">
      <c r="B52" s="196" t="s">
        <v>163</v>
      </c>
      <c r="C52" s="197">
        <v>1997</v>
      </c>
      <c r="D52" s="200">
        <v>45</v>
      </c>
    </row>
    <row r="53" spans="2:7" s="191" customFormat="1" ht="15.75">
      <c r="B53" s="192"/>
      <c r="C53" s="193"/>
      <c r="D53" s="192">
        <f>SUM(D41:D52)</f>
        <v>614</v>
      </c>
      <c r="E53" s="194">
        <f>SUM(E41:E52)</f>
        <v>0</v>
      </c>
      <c r="F53" s="194">
        <f>SUM(F41:F52)</f>
        <v>0</v>
      </c>
      <c r="G53" s="194">
        <f>SUM(D53:F53)</f>
        <v>614</v>
      </c>
    </row>
    <row r="54" spans="1:4" s="207" customFormat="1" ht="18.75">
      <c r="A54" s="207">
        <v>4</v>
      </c>
      <c r="B54" s="204" t="s">
        <v>195</v>
      </c>
      <c r="C54" s="205"/>
      <c r="D54" s="206"/>
    </row>
    <row r="55" spans="2:4" ht="15.75">
      <c r="B55" s="196" t="s">
        <v>194</v>
      </c>
      <c r="C55" s="197">
        <v>2003</v>
      </c>
      <c r="D55" s="200">
        <v>80</v>
      </c>
    </row>
    <row r="56" spans="2:4" ht="15.75">
      <c r="B56" s="196" t="s">
        <v>205</v>
      </c>
      <c r="C56" s="197">
        <v>2003</v>
      </c>
      <c r="D56" s="200">
        <v>32</v>
      </c>
    </row>
    <row r="57" spans="2:4" ht="15.75">
      <c r="B57" s="196" t="s">
        <v>198</v>
      </c>
      <c r="C57" s="197">
        <v>2002</v>
      </c>
      <c r="D57" s="200">
        <v>80</v>
      </c>
    </row>
    <row r="58" spans="2:4" ht="15.75">
      <c r="B58" s="196" t="s">
        <v>199</v>
      </c>
      <c r="C58" s="197">
        <v>2002</v>
      </c>
      <c r="D58" s="200">
        <v>22</v>
      </c>
    </row>
    <row r="59" spans="2:4" ht="15.75">
      <c r="B59" s="196" t="s">
        <v>210</v>
      </c>
      <c r="C59" s="197">
        <v>2003</v>
      </c>
      <c r="D59" s="200">
        <v>10</v>
      </c>
    </row>
    <row r="60" spans="2:4" ht="15.75">
      <c r="B60" s="196" t="s">
        <v>211</v>
      </c>
      <c r="C60" s="197">
        <v>2004</v>
      </c>
      <c r="D60" s="200">
        <v>9</v>
      </c>
    </row>
    <row r="61" spans="2:4" ht="15.75">
      <c r="B61" s="196" t="s">
        <v>201</v>
      </c>
      <c r="C61" s="197">
        <v>2001</v>
      </c>
      <c r="D61" s="200">
        <v>15</v>
      </c>
    </row>
    <row r="62" spans="2:4" ht="15.75">
      <c r="B62" s="196" t="s">
        <v>202</v>
      </c>
      <c r="C62" s="197">
        <v>2002</v>
      </c>
      <c r="D62" s="200">
        <v>11</v>
      </c>
    </row>
    <row r="63" spans="2:4" ht="15.75">
      <c r="B63" s="196" t="s">
        <v>203</v>
      </c>
      <c r="C63" s="197">
        <v>1999</v>
      </c>
      <c r="D63" s="200">
        <v>40</v>
      </c>
    </row>
    <row r="64" spans="2:4" ht="15.75">
      <c r="B64" s="196" t="s">
        <v>215</v>
      </c>
      <c r="C64" s="197">
        <v>1999</v>
      </c>
      <c r="D64" s="200">
        <v>29</v>
      </c>
    </row>
    <row r="65" spans="2:4" ht="15.75">
      <c r="B65" s="196" t="s">
        <v>204</v>
      </c>
      <c r="C65" s="197">
        <v>1997</v>
      </c>
      <c r="D65" s="200">
        <v>36</v>
      </c>
    </row>
    <row r="66" spans="2:4" ht="15.75">
      <c r="B66" s="196" t="s">
        <v>217</v>
      </c>
      <c r="C66" s="197">
        <v>1998</v>
      </c>
      <c r="D66" s="200">
        <v>32</v>
      </c>
    </row>
    <row r="67" spans="2:7" s="191" customFormat="1" ht="15.75">
      <c r="B67" s="192"/>
      <c r="C67" s="193"/>
      <c r="D67" s="192">
        <f>SUM(D55:D66)</f>
        <v>396</v>
      </c>
      <c r="E67" s="194">
        <f>SUM(E55:E66)</f>
        <v>0</v>
      </c>
      <c r="F67" s="194">
        <f>SUM(F55:F66)</f>
        <v>0</v>
      </c>
      <c r="G67" s="194">
        <f>SUM(D67:F67)</f>
        <v>396</v>
      </c>
    </row>
    <row r="68" spans="1:4" s="207" customFormat="1" ht="18.75">
      <c r="A68" s="207">
        <v>5</v>
      </c>
      <c r="B68" s="204" t="s">
        <v>118</v>
      </c>
      <c r="C68" s="205"/>
      <c r="D68" s="206"/>
    </row>
    <row r="69" spans="2:4" ht="15.75">
      <c r="B69" s="196" t="s">
        <v>125</v>
      </c>
      <c r="C69" s="197">
        <v>2003</v>
      </c>
      <c r="D69" s="200">
        <v>40</v>
      </c>
    </row>
    <row r="70" spans="2:4" ht="15.75">
      <c r="B70" s="198" t="s">
        <v>267</v>
      </c>
      <c r="C70" s="199">
        <v>1999</v>
      </c>
      <c r="D70" s="200">
        <v>32</v>
      </c>
    </row>
    <row r="71" spans="2:4" ht="15.75">
      <c r="B71" s="196" t="s">
        <v>126</v>
      </c>
      <c r="C71" s="197">
        <v>2004</v>
      </c>
      <c r="D71" s="200">
        <v>18</v>
      </c>
    </row>
    <row r="72" spans="2:4" ht="15.75">
      <c r="B72" s="196" t="s">
        <v>127</v>
      </c>
      <c r="C72" s="197">
        <v>2005</v>
      </c>
      <c r="D72" s="200">
        <v>12</v>
      </c>
    </row>
    <row r="73" spans="2:4" ht="15.75">
      <c r="B73" s="196" t="s">
        <v>124</v>
      </c>
      <c r="C73" s="197">
        <v>2002</v>
      </c>
      <c r="D73" s="200">
        <v>36</v>
      </c>
    </row>
    <row r="74" spans="2:4" ht="15.75">
      <c r="B74" s="196" t="s">
        <v>128</v>
      </c>
      <c r="C74" s="197">
        <v>1999</v>
      </c>
      <c r="D74" s="200">
        <v>100</v>
      </c>
    </row>
    <row r="75" spans="2:4" ht="15.75">
      <c r="B75" s="196" t="s">
        <v>122</v>
      </c>
      <c r="C75" s="197">
        <v>1999</v>
      </c>
      <c r="D75" s="200">
        <v>80</v>
      </c>
    </row>
    <row r="76" spans="2:7" s="191" customFormat="1" ht="18" customHeight="1">
      <c r="B76" s="192"/>
      <c r="C76" s="193"/>
      <c r="D76" s="192">
        <f>SUM(D69:D75)</f>
        <v>318</v>
      </c>
      <c r="E76" s="194">
        <f>SUM(E68:E75)</f>
        <v>0</v>
      </c>
      <c r="F76" s="194">
        <f>SUM(F68:F75)</f>
        <v>0</v>
      </c>
      <c r="G76" s="194">
        <f>SUM(D76:F76)</f>
        <v>318</v>
      </c>
    </row>
    <row r="77" spans="1:4" s="207" customFormat="1" ht="18.75">
      <c r="A77" s="207">
        <v>6</v>
      </c>
      <c r="B77" s="204" t="s">
        <v>230</v>
      </c>
      <c r="C77" s="205"/>
      <c r="D77" s="206"/>
    </row>
    <row r="78" spans="2:4" ht="15.75">
      <c r="B78" s="196" t="s">
        <v>239</v>
      </c>
      <c r="C78" s="197">
        <v>2004</v>
      </c>
      <c r="D78" s="200">
        <v>45</v>
      </c>
    </row>
    <row r="79" spans="2:4" ht="15.75">
      <c r="B79" s="196" t="s">
        <v>229</v>
      </c>
      <c r="C79" s="197">
        <v>2004</v>
      </c>
      <c r="D79" s="200">
        <v>36</v>
      </c>
    </row>
    <row r="80" spans="2:4" ht="15.75">
      <c r="B80" s="196" t="s">
        <v>231</v>
      </c>
      <c r="C80" s="197">
        <v>2005</v>
      </c>
      <c r="D80" s="200">
        <v>24</v>
      </c>
    </row>
    <row r="81" spans="2:4" ht="15.75">
      <c r="B81" s="196" t="s">
        <v>232</v>
      </c>
      <c r="C81" s="197">
        <v>2001</v>
      </c>
      <c r="D81" s="200">
        <v>100</v>
      </c>
    </row>
    <row r="82" spans="2:4" ht="15.75">
      <c r="B82" s="196" t="s">
        <v>236</v>
      </c>
      <c r="C82" s="197">
        <v>2000</v>
      </c>
      <c r="D82" s="200">
        <v>45</v>
      </c>
    </row>
    <row r="83" spans="2:4" ht="15.75">
      <c r="B83" s="196" t="s">
        <v>235</v>
      </c>
      <c r="C83" s="197">
        <v>2000</v>
      </c>
      <c r="D83" s="200">
        <v>36</v>
      </c>
    </row>
    <row r="84" spans="2:7" s="191" customFormat="1" ht="15.75">
      <c r="B84" s="192"/>
      <c r="C84" s="193"/>
      <c r="D84" s="192">
        <f>SUM(D78:D83)</f>
        <v>286</v>
      </c>
      <c r="E84" s="194"/>
      <c r="F84" s="194">
        <f>SUM(F77:F83)</f>
        <v>0</v>
      </c>
      <c r="G84" s="194">
        <f>SUM(D84:F84)</f>
        <v>286</v>
      </c>
    </row>
    <row r="85" spans="1:4" s="207" customFormat="1" ht="18.75">
      <c r="A85" s="207">
        <v>7</v>
      </c>
      <c r="B85" s="204" t="s">
        <v>131</v>
      </c>
      <c r="C85" s="205"/>
      <c r="D85" s="206"/>
    </row>
    <row r="86" spans="2:4" ht="15.75">
      <c r="B86" s="196" t="s">
        <v>134</v>
      </c>
      <c r="C86" s="197">
        <v>2001</v>
      </c>
      <c r="D86" s="200">
        <v>100</v>
      </c>
    </row>
    <row r="87" spans="2:4" ht="15.75">
      <c r="B87" s="198" t="s">
        <v>130</v>
      </c>
      <c r="C87" s="199">
        <v>2000</v>
      </c>
      <c r="D87" s="200">
        <v>36</v>
      </c>
    </row>
    <row r="88" spans="2:4" ht="15.75">
      <c r="B88" s="196" t="s">
        <v>135</v>
      </c>
      <c r="C88" s="197">
        <v>2003</v>
      </c>
      <c r="D88" s="200">
        <v>45</v>
      </c>
    </row>
    <row r="89" spans="2:4" ht="15.75">
      <c r="B89" s="196"/>
      <c r="C89" s="197"/>
      <c r="D89" s="200"/>
    </row>
    <row r="90" spans="2:7" s="191" customFormat="1" ht="17.25" customHeight="1">
      <c r="B90" s="192"/>
      <c r="C90" s="193"/>
      <c r="D90" s="192">
        <f>SUM(D86:D89)</f>
        <v>181</v>
      </c>
      <c r="E90" s="194">
        <f>SUM(E86:E89)</f>
        <v>0</v>
      </c>
      <c r="F90" s="194">
        <f>SUM(F86:F89)</f>
        <v>0</v>
      </c>
      <c r="G90" s="194">
        <f>SUM(D90:F90)</f>
        <v>181</v>
      </c>
    </row>
    <row r="91" spans="1:4" s="207" customFormat="1" ht="18.75">
      <c r="A91" s="207">
        <v>8</v>
      </c>
      <c r="B91" s="212" t="s">
        <v>246</v>
      </c>
      <c r="C91" s="205"/>
      <c r="D91" s="206"/>
    </row>
    <row r="92" spans="2:4" ht="15.75" customHeight="1">
      <c r="B92" s="196" t="s">
        <v>139</v>
      </c>
      <c r="C92" s="197">
        <v>2005</v>
      </c>
      <c r="D92" s="200">
        <v>20</v>
      </c>
    </row>
    <row r="93" spans="2:4" ht="15.75" customHeight="1">
      <c r="B93" s="196" t="s">
        <v>137</v>
      </c>
      <c r="C93" s="197">
        <v>2000</v>
      </c>
      <c r="D93" s="200">
        <v>29</v>
      </c>
    </row>
    <row r="94" spans="2:4" ht="15.75" customHeight="1">
      <c r="B94" s="196" t="s">
        <v>141</v>
      </c>
      <c r="C94" s="197">
        <v>2004</v>
      </c>
      <c r="D94" s="200">
        <v>60</v>
      </c>
    </row>
    <row r="95" spans="2:4" ht="15.75" customHeight="1">
      <c r="B95" s="196" t="s">
        <v>140</v>
      </c>
      <c r="C95" s="197">
        <v>2003</v>
      </c>
      <c r="D95" s="200">
        <v>32</v>
      </c>
    </row>
    <row r="96" spans="2:4" ht="15.75" customHeight="1">
      <c r="B96" s="196" t="s">
        <v>143</v>
      </c>
      <c r="C96" s="197">
        <v>2002</v>
      </c>
      <c r="D96" s="200">
        <v>26</v>
      </c>
    </row>
    <row r="97" spans="2:4" ht="15">
      <c r="B97" s="195"/>
      <c r="C97" s="13"/>
      <c r="D97" s="200"/>
    </row>
    <row r="98" spans="2:7" s="191" customFormat="1" ht="15.75">
      <c r="B98" s="192"/>
      <c r="C98" s="193"/>
      <c r="D98" s="192">
        <f>SUM(D92:D97)</f>
        <v>167</v>
      </c>
      <c r="E98" s="194"/>
      <c r="F98" s="194">
        <f>SUM(F97)</f>
        <v>0</v>
      </c>
      <c r="G98" s="194">
        <f>SUM(D98:F98)</f>
        <v>167</v>
      </c>
    </row>
    <row r="99" spans="1:4" s="207" customFormat="1" ht="18.75">
      <c r="A99" s="207">
        <v>9</v>
      </c>
      <c r="B99" s="204" t="s">
        <v>133</v>
      </c>
      <c r="C99" s="205"/>
      <c r="D99" s="206"/>
    </row>
    <row r="100" spans="2:4" ht="15.75">
      <c r="B100" s="196" t="s">
        <v>132</v>
      </c>
      <c r="C100" s="197">
        <v>2003</v>
      </c>
      <c r="D100" s="200">
        <v>100</v>
      </c>
    </row>
    <row r="101" spans="2:7" s="191" customFormat="1" ht="15.75">
      <c r="B101" s="192"/>
      <c r="C101" s="193"/>
      <c r="D101" s="192">
        <f>SUM(D100)</f>
        <v>100</v>
      </c>
      <c r="E101" s="194">
        <f>SUM(E100:E100)</f>
        <v>0</v>
      </c>
      <c r="F101" s="194"/>
      <c r="G101" s="194">
        <f>SUM(D101:F101)</f>
        <v>100</v>
      </c>
    </row>
    <row r="102" spans="1:4" s="207" customFormat="1" ht="18.75">
      <c r="A102" s="207">
        <v>10</v>
      </c>
      <c r="B102" s="204" t="s">
        <v>166</v>
      </c>
      <c r="C102" s="205"/>
      <c r="D102" s="206"/>
    </row>
    <row r="103" spans="2:4" ht="15.75">
      <c r="B103" s="196" t="s">
        <v>165</v>
      </c>
      <c r="C103" s="197">
        <v>2004</v>
      </c>
      <c r="D103" s="200">
        <v>26</v>
      </c>
    </row>
    <row r="104" spans="2:4" ht="15.75">
      <c r="B104" s="196" t="s">
        <v>167</v>
      </c>
      <c r="C104" s="197">
        <v>2001</v>
      </c>
      <c r="D104" s="200">
        <v>45</v>
      </c>
    </row>
    <row r="105" spans="2:4" ht="15.75">
      <c r="B105" s="196" t="s">
        <v>168</v>
      </c>
      <c r="C105" s="197">
        <v>2002</v>
      </c>
      <c r="D105" s="200">
        <v>12</v>
      </c>
    </row>
    <row r="106" spans="2:4" ht="15.75">
      <c r="B106" s="196" t="s">
        <v>169</v>
      </c>
      <c r="C106" s="197">
        <v>2003</v>
      </c>
      <c r="D106" s="200">
        <v>8</v>
      </c>
    </row>
    <row r="107" spans="2:7" s="191" customFormat="1" ht="17.25" customHeight="1">
      <c r="B107" s="192"/>
      <c r="C107" s="193"/>
      <c r="D107" s="192">
        <f>SUM(D103:D106)</f>
        <v>91</v>
      </c>
      <c r="E107" s="194">
        <f>SUM(E103:E106)</f>
        <v>0</v>
      </c>
      <c r="F107" s="194">
        <f>SUM(F103:F106)</f>
        <v>0</v>
      </c>
      <c r="G107" s="194">
        <f>SUM(D107:F107)</f>
        <v>91</v>
      </c>
    </row>
    <row r="108" spans="2:4" ht="15">
      <c r="B108" s="200"/>
      <c r="C108" s="200"/>
      <c r="D108" s="200"/>
    </row>
    <row r="109" spans="2:4" ht="15">
      <c r="B109" s="200"/>
      <c r="C109" s="200"/>
      <c r="D109" s="200"/>
    </row>
    <row r="110" spans="2:4" ht="15">
      <c r="B110" s="200"/>
      <c r="C110" s="200"/>
      <c r="D110" s="200"/>
    </row>
  </sheetData>
  <sheetProtection/>
  <mergeCells count="5">
    <mergeCell ref="B5:G5"/>
    <mergeCell ref="B1:G1"/>
    <mergeCell ref="B2:G2"/>
    <mergeCell ref="B3:G3"/>
    <mergeCell ref="B4:G4"/>
  </mergeCells>
  <printOptions/>
  <pageMargins left="0.71" right="0.25" top="0.24" bottom="0.49" header="0.22" footer="0.5"/>
  <pageSetup fitToHeight="2" fitToWidth="1" horizontalDpi="600" verticalDpi="600" orientation="landscape" paperSize="9" scale="63" r:id="rId1"/>
  <rowBreaks count="2" manualBreakCount="2">
    <brk id="39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Denis</cp:lastModifiedBy>
  <cp:lastPrinted>2013-01-18T12:50:10Z</cp:lastPrinted>
  <dcterms:created xsi:type="dcterms:W3CDTF">2012-03-21T08:08:58Z</dcterms:created>
  <dcterms:modified xsi:type="dcterms:W3CDTF">2013-01-18T12:51:08Z</dcterms:modified>
  <cp:category/>
  <cp:version/>
  <cp:contentType/>
  <cp:contentStatus/>
</cp:coreProperties>
</file>