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activeTab="0"/>
  </bookViews>
  <sheets>
    <sheet name="Протокол" sheetId="1" r:id="rId1"/>
    <sheet name="Жеребьевка" sheetId="2" r:id="rId2"/>
    <sheet name="Команды" sheetId="3" r:id="rId3"/>
  </sheets>
  <definedNames>
    <definedName name="_xlnm._FilterDatabase" localSheetId="1" hidden="1">'Жеребьевка'!$C$1:$C$129</definedName>
    <definedName name="_xlnm.Print_Area" localSheetId="1">'Жеребьевка'!$B$2:$H$127</definedName>
    <definedName name="_xlnm.Print_Area" localSheetId="0">'Протокол'!$A$1:$L$157</definedName>
  </definedNames>
  <calcPr fullCalcOnLoad="1"/>
</workbook>
</file>

<file path=xl/sharedStrings.xml><?xml version="1.0" encoding="utf-8"?>
<sst xmlns="http://schemas.openxmlformats.org/spreadsheetml/2006/main" count="905" uniqueCount="247">
  <si>
    <t>Судьи соревнований</t>
  </si>
  <si>
    <t>Технические данные</t>
  </si>
  <si>
    <t>Трасса</t>
  </si>
  <si>
    <t>Старт</t>
  </si>
  <si>
    <t>Финиш</t>
  </si>
  <si>
    <t>Начальник трассы</t>
  </si>
  <si>
    <t>Перепад</t>
  </si>
  <si>
    <t>Длина</t>
  </si>
  <si>
    <t>1-ый заезд</t>
  </si>
  <si>
    <t>2-ой заезд</t>
  </si>
  <si>
    <t>Постановщик трасс</t>
  </si>
  <si>
    <t>Открывающий</t>
  </si>
  <si>
    <t>Ворота</t>
  </si>
  <si>
    <t>Стартовое время</t>
  </si>
  <si>
    <t>Погода</t>
  </si>
  <si>
    <t xml:space="preserve">Температура: </t>
  </si>
  <si>
    <t>Bib.</t>
  </si>
  <si>
    <t>Фамилия и имя</t>
  </si>
  <si>
    <t>Г.Р.</t>
  </si>
  <si>
    <t>Звание</t>
  </si>
  <si>
    <t>Город</t>
  </si>
  <si>
    <t>Заезд 1</t>
  </si>
  <si>
    <t>Заезд 2</t>
  </si>
  <si>
    <t>Результат</t>
  </si>
  <si>
    <t>I</t>
  </si>
  <si>
    <t>Место</t>
  </si>
  <si>
    <t>ДЕВОЧКИ 2001-2002 годов рождения</t>
  </si>
  <si>
    <t>ДЕВОЧКИ 1999-2000 годов рождения</t>
  </si>
  <si>
    <t>ДЕВУШКИ 1997-1998 годов рождения</t>
  </si>
  <si>
    <t>ДЕВУШКИ 1996 и старше</t>
  </si>
  <si>
    <t>МАЛЬЧИКИ 2001-2002 годов рождения</t>
  </si>
  <si>
    <t>МАЛЬЧИКИ 1999-2000 годов рождения</t>
  </si>
  <si>
    <t>МАЛЬЧИКИ 1997-1998 годов рождения</t>
  </si>
  <si>
    <t>Юноши 1996  и старше</t>
  </si>
  <si>
    <t>Клуб</t>
  </si>
  <si>
    <t xml:space="preserve">Областные соревнования </t>
  </si>
  <si>
    <t>ЮНОШИ 1996  и старше</t>
  </si>
  <si>
    <t xml:space="preserve">старт </t>
  </si>
  <si>
    <t xml:space="preserve">финиш </t>
  </si>
  <si>
    <t>РОО "Спортивная Федерация Горнолыжного спорта и сноуборда Ленинградской области"</t>
  </si>
  <si>
    <t xml:space="preserve">ДЮСШ </t>
  </si>
  <si>
    <t>Полевая Неля</t>
  </si>
  <si>
    <t>II</t>
  </si>
  <si>
    <t>3 юн.</t>
  </si>
  <si>
    <t>Буренок Анастасия</t>
  </si>
  <si>
    <t>2 юн.</t>
  </si>
  <si>
    <t>Голикова Дарья</t>
  </si>
  <si>
    <t>Колготина Настя</t>
  </si>
  <si>
    <t>Никитина Екатерина</t>
  </si>
  <si>
    <t>Жабина Елизавета</t>
  </si>
  <si>
    <t>Тишина Софья</t>
  </si>
  <si>
    <t>Торшилова Ксения</t>
  </si>
  <si>
    <t>Девушки 1997-1998 годов рождения</t>
  </si>
  <si>
    <t>Соболев Юрий</t>
  </si>
  <si>
    <t>Ефремов Павел</t>
  </si>
  <si>
    <t>III</t>
  </si>
  <si>
    <t>Житников Алексей</t>
  </si>
  <si>
    <t>Григорьев Андрей</t>
  </si>
  <si>
    <t>Хомяков Эдуард</t>
  </si>
  <si>
    <t>Величко Михаил</t>
  </si>
  <si>
    <t>Фирсов Андрей</t>
  </si>
  <si>
    <t>Баран Михаил</t>
  </si>
  <si>
    <t>СКИТИМ</t>
  </si>
  <si>
    <t>Мышалова Агата</t>
  </si>
  <si>
    <t>Скирда Григорий</t>
  </si>
  <si>
    <t>Заименко Сергей</t>
  </si>
  <si>
    <t>Скирда Леонид</t>
  </si>
  <si>
    <t>Аввакумов Максим</t>
  </si>
  <si>
    <t>Кудрявцева Екатерина</t>
  </si>
  <si>
    <t>ШВСМ</t>
  </si>
  <si>
    <t>Фролова Алина</t>
  </si>
  <si>
    <t>Петрозаводск</t>
  </si>
  <si>
    <t>Пожилис Александра</t>
  </si>
  <si>
    <t>СК Токсовский</t>
  </si>
  <si>
    <t>Ефимова Дарья</t>
  </si>
  <si>
    <t>Сафончик Марина</t>
  </si>
  <si>
    <t>Коломиец Анна</t>
  </si>
  <si>
    <t>Жирнов Кирилл</t>
  </si>
  <si>
    <t>Вязоницин Федор</t>
  </si>
  <si>
    <t>Чехович Илья</t>
  </si>
  <si>
    <t>Курбатов Дмитрий</t>
  </si>
  <si>
    <t>Бильмак Георгий</t>
  </si>
  <si>
    <t>Чехович Никита</t>
  </si>
  <si>
    <t>Ковалев Артем</t>
  </si>
  <si>
    <t>СК Юкки</t>
  </si>
  <si>
    <t>Шустрова Дарья</t>
  </si>
  <si>
    <t>СКА</t>
  </si>
  <si>
    <t>Титова Дарья</t>
  </si>
  <si>
    <t>Харцизова Аннет</t>
  </si>
  <si>
    <t>Харцизова Алена</t>
  </si>
  <si>
    <t>Гусева Екатерина</t>
  </si>
  <si>
    <t>Щеглова Варвара</t>
  </si>
  <si>
    <t>Хамицевич Ангелина</t>
  </si>
  <si>
    <t>Кожевников Денис</t>
  </si>
  <si>
    <t>Панов Дмитрий</t>
  </si>
  <si>
    <t>Коваленко Сергей</t>
  </si>
  <si>
    <t>Силин Даниил</t>
  </si>
  <si>
    <t>Масленников Иван</t>
  </si>
  <si>
    <t>Чернобыльский Никита</t>
  </si>
  <si>
    <t>ЗСШ Туутари-парк</t>
  </si>
  <si>
    <t>Губанова Дарья</t>
  </si>
  <si>
    <t>Зазулянская Ника</t>
  </si>
  <si>
    <t>Кокавихина Настя</t>
  </si>
  <si>
    <t>Ли Павел</t>
  </si>
  <si>
    <t>Терентьев Дмитрий</t>
  </si>
  <si>
    <t>Кованов Иван</t>
  </si>
  <si>
    <t>Попов Дмитрий</t>
  </si>
  <si>
    <t>Мазнин Александр</t>
  </si>
  <si>
    <t>ОЛИМП</t>
  </si>
  <si>
    <t>Баринов Михаил</t>
  </si>
  <si>
    <t>Милош Елизавета</t>
  </si>
  <si>
    <t>Константинов Артем</t>
  </si>
  <si>
    <t>Кузнецов Артем</t>
  </si>
  <si>
    <t>Тевотия Кристиан</t>
  </si>
  <si>
    <t>Санникова Юлия</t>
  </si>
  <si>
    <t>Кощеева Василиса</t>
  </si>
  <si>
    <t>Толкачева Анна</t>
  </si>
  <si>
    <t>Зорин Илья</t>
  </si>
  <si>
    <t>Британ Евгений</t>
  </si>
  <si>
    <t>Лариков Владимир</t>
  </si>
  <si>
    <t>Кононенко Анна</t>
  </si>
  <si>
    <t>Столетова Ольга</t>
  </si>
  <si>
    <t>Старенький Максим</t>
  </si>
  <si>
    <t>Романов Максим</t>
  </si>
  <si>
    <t>Савельев Иван</t>
  </si>
  <si>
    <t>Стасюк Виктор</t>
  </si>
  <si>
    <t>Кудрявцев Антон</t>
  </si>
  <si>
    <t>Штейн Даниил</t>
  </si>
  <si>
    <t>Федорков Евгений</t>
  </si>
  <si>
    <t>Логачев Илия</t>
  </si>
  <si>
    <t>Глускин Глеб</t>
  </si>
  <si>
    <t>Мордовин Алексей</t>
  </si>
  <si>
    <t>Шильников Филипп</t>
  </si>
  <si>
    <t>Пинхасов Олег</t>
  </si>
  <si>
    <t>ОХТА-ПАРК</t>
  </si>
  <si>
    <t>Колесников Александр</t>
  </si>
  <si>
    <t>Божаткин Никита</t>
  </si>
  <si>
    <t>Кику Павел</t>
  </si>
  <si>
    <t>Христинченко Кирилл</t>
  </si>
  <si>
    <t>СК Альпина</t>
  </si>
  <si>
    <t>Никитин Николай</t>
  </si>
  <si>
    <t>Морозов Артем</t>
  </si>
  <si>
    <t>ДЮСШ</t>
  </si>
  <si>
    <t>Синенко Евгений</t>
  </si>
  <si>
    <t>Шевелева Анастасия</t>
  </si>
  <si>
    <t>МС</t>
  </si>
  <si>
    <t>Соломаха София</t>
  </si>
  <si>
    <t>Назаров Антон</t>
  </si>
  <si>
    <t>Ломовских Матвей</t>
  </si>
  <si>
    <t>Конкин Глеб</t>
  </si>
  <si>
    <t>Сергеев Дмитрий</t>
  </si>
  <si>
    <t>Радуга</t>
  </si>
  <si>
    <t>Бурухин Никита</t>
  </si>
  <si>
    <t>Коляда Артем</t>
  </si>
  <si>
    <t>Назаров Дмитрий</t>
  </si>
  <si>
    <t>Селютина Анастасия</t>
  </si>
  <si>
    <t>Жаркова Мария</t>
  </si>
  <si>
    <t>Селютина Екатерина</t>
  </si>
  <si>
    <t>Мизинцева Анна</t>
  </si>
  <si>
    <t>Коляда Анастасия</t>
  </si>
  <si>
    <t>Александрова Мария</t>
  </si>
  <si>
    <t>Менцарик Настя</t>
  </si>
  <si>
    <t>Менцарик Анастасия</t>
  </si>
  <si>
    <t>Щербаковская Мария</t>
  </si>
  <si>
    <t>Зайцева Полина</t>
  </si>
  <si>
    <t>Скирда Михаил</t>
  </si>
  <si>
    <t>Прокофьева Ника</t>
  </si>
  <si>
    <t>Сидоркевич Дмитрий</t>
  </si>
  <si>
    <t>Сидоркевич Даниил</t>
  </si>
  <si>
    <t>Черенков Василий</t>
  </si>
  <si>
    <t>1 ю</t>
  </si>
  <si>
    <t>3 ю</t>
  </si>
  <si>
    <t>А</t>
  </si>
  <si>
    <t>В</t>
  </si>
  <si>
    <t>2 Спортивный</t>
  </si>
  <si>
    <t>Зуев О.И.</t>
  </si>
  <si>
    <t>ясно</t>
  </si>
  <si>
    <t>снег</t>
  </si>
  <si>
    <t>нет</t>
  </si>
  <si>
    <t>Новожилов Т.А.</t>
  </si>
  <si>
    <t>Не классифицированы</t>
  </si>
  <si>
    <t>Зорин</t>
  </si>
  <si>
    <t>2 ю</t>
  </si>
  <si>
    <t>Сузанская Мария</t>
  </si>
  <si>
    <t>-</t>
  </si>
  <si>
    <t>Вып разр</t>
  </si>
  <si>
    <t xml:space="preserve">Очки </t>
  </si>
  <si>
    <t>Областные соревнования</t>
  </si>
  <si>
    <t>"Кубок Федерации ГСС ЛО"</t>
  </si>
  <si>
    <t>Сводная таблица командных результатов</t>
  </si>
  <si>
    <t xml:space="preserve">Юноши, девушки </t>
  </si>
  <si>
    <t>2013 год</t>
  </si>
  <si>
    <t>ГР</t>
  </si>
  <si>
    <t>1 этап</t>
  </si>
  <si>
    <t>2 этап</t>
  </si>
  <si>
    <t>3 этап</t>
  </si>
  <si>
    <t>Финал</t>
  </si>
  <si>
    <t>Орлова Олеся</t>
  </si>
  <si>
    <t>Григорьева Евдокия</t>
  </si>
  <si>
    <t>Моцык Алина</t>
  </si>
  <si>
    <t>Лапшин Егор</t>
  </si>
  <si>
    <t>Кузнецов Константин</t>
  </si>
  <si>
    <t>Василенко Надежда</t>
  </si>
  <si>
    <t>Белоглазова Злата</t>
  </si>
  <si>
    <t>Коряков Дмитрий</t>
  </si>
  <si>
    <t>Лептач Кирилл</t>
  </si>
  <si>
    <t>Виноградова Мария</t>
  </si>
  <si>
    <t>Полякова Ксения</t>
  </si>
  <si>
    <t>Мосцеев Арсений</t>
  </si>
  <si>
    <t>Дудник Егор</t>
  </si>
  <si>
    <t>Мишенкова Дарина</t>
  </si>
  <si>
    <t>Костецкая Елизавета</t>
  </si>
  <si>
    <t>Веселов Игорь</t>
  </si>
  <si>
    <t>Иванов Антон</t>
  </si>
  <si>
    <t>Игнатьев Даниил</t>
  </si>
  <si>
    <t>Смирнов Даниил</t>
  </si>
  <si>
    <t>Никифорова Екатерина</t>
  </si>
  <si>
    <t>Сакаев Илья</t>
  </si>
  <si>
    <t>Кузнецов Матвей</t>
  </si>
  <si>
    <t>Карелия</t>
  </si>
  <si>
    <t>Карпова Мария</t>
  </si>
  <si>
    <t>Новиков Руслан</t>
  </si>
  <si>
    <t>Рузов Кирилл</t>
  </si>
  <si>
    <t>Лангинен Эйно</t>
  </si>
  <si>
    <t>Новикова Василиса</t>
  </si>
  <si>
    <t>Андреева Александра</t>
  </si>
  <si>
    <t>Донда Екатерина</t>
  </si>
  <si>
    <t>Бубенин Виктор</t>
  </si>
  <si>
    <t xml:space="preserve">Гл. Судья </t>
  </si>
  <si>
    <t>Худяков А.Н.</t>
  </si>
  <si>
    <t>Судья на старте</t>
  </si>
  <si>
    <t>Смирнов С.А.</t>
  </si>
  <si>
    <t>Альпина</t>
  </si>
  <si>
    <t>Охта-Парк</t>
  </si>
  <si>
    <t>Не стартовали 1 заезд (31)</t>
  </si>
  <si>
    <t>Не финишировали - Заезд 1 (8)</t>
  </si>
  <si>
    <t>Дисквалифицированы - Заезд 1 (3)</t>
  </si>
  <si>
    <t>Не стартовали - Заезд 2 (1)</t>
  </si>
  <si>
    <t>Не финишировали - Заезд 2 (6)</t>
  </si>
  <si>
    <t>Дисквалифицированы - Заезд 2 (15)</t>
  </si>
  <si>
    <t>Секретарь</t>
  </si>
  <si>
    <t>Дремова Е.А.</t>
  </si>
  <si>
    <t>II этап Кубка. Приз СК "СКИТИМ47.РУ"</t>
  </si>
  <si>
    <t>СЛАЛОМ</t>
  </si>
  <si>
    <t>Итоговый протокол</t>
  </si>
  <si>
    <t xml:space="preserve">Хронометраж: </t>
  </si>
  <si>
    <t>Новожилов А.А., Беляева А.А.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</si>
</sst>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_(* #,##0.00_);_(* \(#,##0.00\);_(* &quot;-&quot;??_);_(@_)"/>
    <numFmt numFmtId="166" formatCode="mm:ss.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1">
    <font>
      <sz val="10"/>
      <name val="Arial Cyr"/>
      <family val="0"/>
    </font>
    <font>
      <sz val="14"/>
      <name val="Arial"/>
      <family val="2"/>
    </font>
    <font>
      <b/>
      <sz val="16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8"/>
      <name val="Arial Cyr"/>
      <family val="0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9"/>
      <name val="Times New Roman"/>
      <family val="1"/>
    </font>
    <font>
      <sz val="16"/>
      <color indexed="9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6"/>
      <color indexed="18"/>
      <name val="Times New Roman"/>
      <family val="1"/>
    </font>
    <font>
      <sz val="10"/>
      <name val="Arial"/>
      <family val="2"/>
    </font>
    <font>
      <sz val="16"/>
      <color indexed="8"/>
      <name val="Times New Roman"/>
      <family val="1"/>
    </font>
    <font>
      <b/>
      <sz val="12"/>
      <color indexed="9"/>
      <name val="Arial"/>
      <family val="2"/>
    </font>
    <font>
      <b/>
      <sz val="13"/>
      <name val="Arial"/>
      <family val="2"/>
    </font>
    <font>
      <b/>
      <sz val="13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4"/>
      <name val="Arial"/>
      <family val="2"/>
    </font>
    <font>
      <b/>
      <sz val="14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6" fontId="7" fillId="0" borderId="0" xfId="61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20" fontId="12" fillId="0" borderId="0" xfId="0" applyNumberFormat="1" applyFont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1" fillId="32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0" fontId="15" fillId="32" borderId="0" xfId="0" applyFont="1" applyFill="1" applyAlignment="1">
      <alignment horizontal="left"/>
    </xf>
    <xf numFmtId="0" fontId="13" fillId="0" borderId="12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2" fontId="20" fillId="0" borderId="12" xfId="0" applyNumberFormat="1" applyFont="1" applyBorder="1" applyAlignment="1">
      <alignment horizontal="center"/>
    </xf>
    <xf numFmtId="166" fontId="7" fillId="0" borderId="12" xfId="61" applyNumberFormat="1" applyFont="1" applyBorder="1" applyAlignment="1">
      <alignment horizontal="center"/>
    </xf>
    <xf numFmtId="0" fontId="21" fillId="0" borderId="12" xfId="0" applyFont="1" applyBorder="1" applyAlignment="1">
      <alignment vertical="top" wrapText="1"/>
    </xf>
    <xf numFmtId="0" fontId="1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6" fillId="32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13" xfId="0" applyFont="1" applyBorder="1" applyAlignment="1">
      <alignment horizontal="left"/>
    </xf>
    <xf numFmtId="0" fontId="11" fillId="32" borderId="0" xfId="0" applyFont="1" applyFill="1" applyAlignment="1">
      <alignment horizontal="left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66" fontId="0" fillId="0" borderId="0" xfId="0" applyNumberFormat="1" applyAlignment="1">
      <alignment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6" fontId="20" fillId="0" borderId="12" xfId="61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166" fontId="20" fillId="0" borderId="0" xfId="61" applyNumberFormat="1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6" fontId="20" fillId="0" borderId="0" xfId="61" applyNumberFormat="1" applyFont="1" applyBorder="1" applyAlignment="1">
      <alignment horizontal="center" wrapText="1"/>
    </xf>
    <xf numFmtId="0" fontId="24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166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21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0" fontId="21" fillId="0" borderId="14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3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14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0" fontId="0" fillId="0" borderId="0" xfId="0" applyAlignment="1">
      <alignment/>
    </xf>
    <xf numFmtId="0" fontId="20" fillId="0" borderId="12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top"/>
    </xf>
    <xf numFmtId="0" fontId="16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/>
    </xf>
    <xf numFmtId="0" fontId="16" fillId="0" borderId="11" xfId="0" applyFont="1" applyBorder="1" applyAlignment="1">
      <alignment horizontal="center" vertical="top"/>
    </xf>
    <xf numFmtId="0" fontId="16" fillId="0" borderId="1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6" xfId="0" applyFont="1" applyBorder="1" applyAlignment="1">
      <alignment horizontal="center" vertical="top" wrapText="1"/>
    </xf>
    <xf numFmtId="0" fontId="27" fillId="0" borderId="16" xfId="53" applyFont="1" applyBorder="1" applyAlignment="1">
      <alignment vertical="top" wrapText="1"/>
      <protection/>
    </xf>
    <xf numFmtId="0" fontId="27" fillId="0" borderId="16" xfId="53" applyFont="1" applyBorder="1" applyAlignment="1">
      <alignment horizontal="center" vertical="top" wrapText="1"/>
      <protection/>
    </xf>
    <xf numFmtId="0" fontId="16" fillId="0" borderId="12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3" fillId="0" borderId="12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2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2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6" fontId="13" fillId="0" borderId="0" xfId="61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/>
    </xf>
    <xf numFmtId="0" fontId="12" fillId="0" borderId="16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1" fillId="0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horizontal="center"/>
    </xf>
    <xf numFmtId="0" fontId="31" fillId="36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8" fillId="0" borderId="0" xfId="6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1" fillId="0" borderId="0" xfId="0" applyFont="1" applyBorder="1" applyAlignment="1">
      <alignment horizontal="center" vertical="top" wrapText="1"/>
    </xf>
    <xf numFmtId="166" fontId="1" fillId="0" borderId="0" xfId="61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28" fillId="37" borderId="0" xfId="0" applyFont="1" applyFill="1" applyBorder="1" applyAlignment="1">
      <alignment/>
    </xf>
    <xf numFmtId="166" fontId="28" fillId="37" borderId="0" xfId="61" applyNumberFormat="1" applyFont="1" applyFill="1" applyBorder="1" applyAlignment="1">
      <alignment horizontal="center"/>
    </xf>
    <xf numFmtId="0" fontId="28" fillId="37" borderId="0" xfId="0" applyFont="1" applyFill="1" applyAlignment="1">
      <alignment/>
    </xf>
    <xf numFmtId="0" fontId="2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top" wrapText="1"/>
    </xf>
    <xf numFmtId="0" fontId="34" fillId="0" borderId="0" xfId="0" applyFont="1" applyAlignment="1">
      <alignment horizontal="center" vertical="center"/>
    </xf>
    <xf numFmtId="43" fontId="34" fillId="0" borderId="0" xfId="6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21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2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13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1" fillId="33" borderId="0" xfId="0" applyFont="1" applyFill="1" applyAlignment="1">
      <alignment horizontal="center"/>
    </xf>
    <xf numFmtId="166" fontId="6" fillId="0" borderId="0" xfId="61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0" xfId="61" applyNumberFormat="1" applyFont="1" applyFill="1" applyBorder="1" applyAlignment="1">
      <alignment horizontal="center"/>
    </xf>
    <xf numFmtId="166" fontId="26" fillId="0" borderId="0" xfId="61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3" fontId="8" fillId="0" borderId="12" xfId="6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center" wrapText="1"/>
    </xf>
    <xf numFmtId="43" fontId="12" fillId="0" borderId="12" xfId="6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tabSelected="1" view="pageBreakPreview" zoomScale="70" zoomScaleSheetLayoutView="70" zoomScalePageLayoutView="0" workbookViewId="0" topLeftCell="A1">
      <selection activeCell="A3" sqref="A3:K3"/>
    </sheetView>
  </sheetViews>
  <sheetFormatPr defaultColWidth="9.00390625" defaultRowHeight="12.75"/>
  <cols>
    <col min="1" max="1" width="4.75390625" style="179" customWidth="1"/>
    <col min="2" max="2" width="6.25390625" style="52" customWidth="1"/>
    <col min="3" max="3" width="24.375" style="0" customWidth="1"/>
    <col min="4" max="4" width="11.25390625" style="0" customWidth="1"/>
    <col min="5" max="5" width="8.25390625" style="0" customWidth="1"/>
    <col min="6" max="6" width="14.875" style="70" customWidth="1"/>
    <col min="7" max="7" width="13.875" style="0" customWidth="1"/>
    <col min="8" max="8" width="13.25390625" style="0" customWidth="1"/>
    <col min="9" max="9" width="12.125" style="0" customWidth="1"/>
    <col min="10" max="10" width="10.75390625" style="0" customWidth="1"/>
  </cols>
  <sheetData>
    <row r="1" spans="1:12" ht="31.5" customHeight="1">
      <c r="A1" s="253" t="s">
        <v>39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106"/>
    </row>
    <row r="2" spans="1:11" ht="20.25">
      <c r="A2" s="254" t="s">
        <v>35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s="1" customFormat="1" ht="20.25">
      <c r="A3" s="254" t="s">
        <v>242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s="1" customFormat="1" ht="20.25">
      <c r="A4" s="254" t="s">
        <v>243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s="1" customFormat="1" ht="21.75" customHeight="1">
      <c r="A5" s="255" t="s">
        <v>244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s="1" customFormat="1" ht="13.5" customHeight="1">
      <c r="A6" s="177"/>
      <c r="B6" s="140"/>
      <c r="C6" s="139"/>
      <c r="D6" s="139"/>
      <c r="E6" s="139"/>
      <c r="F6" s="141"/>
      <c r="G6" s="2"/>
      <c r="H6" s="2"/>
      <c r="I6" s="2"/>
      <c r="J6" s="2"/>
      <c r="K6" s="2"/>
    </row>
    <row r="7" spans="1:11" s="1" customFormat="1" ht="16.5" customHeight="1">
      <c r="A7" s="178"/>
      <c r="B7" s="54" t="s">
        <v>0</v>
      </c>
      <c r="C7" s="34"/>
      <c r="D7" s="34"/>
      <c r="E7" s="3"/>
      <c r="F7" s="134"/>
      <c r="G7" s="33" t="s">
        <v>1</v>
      </c>
      <c r="H7" s="34"/>
      <c r="I7" s="34"/>
      <c r="J7" s="3"/>
      <c r="K7" s="218"/>
    </row>
    <row r="8" spans="1:11" s="1" customFormat="1" ht="18.75" customHeight="1">
      <c r="A8" s="178"/>
      <c r="B8" s="22" t="s">
        <v>228</v>
      </c>
      <c r="C8" s="18"/>
      <c r="D8" s="18" t="s">
        <v>175</v>
      </c>
      <c r="E8" s="136"/>
      <c r="F8" s="62"/>
      <c r="G8" s="18" t="s">
        <v>2</v>
      </c>
      <c r="H8" s="18" t="s">
        <v>174</v>
      </c>
      <c r="I8" s="4"/>
      <c r="J8" s="219"/>
      <c r="K8" s="218"/>
    </row>
    <row r="9" spans="1:11" s="1" customFormat="1" ht="14.25" customHeight="1">
      <c r="A9" s="178"/>
      <c r="B9" s="22" t="s">
        <v>230</v>
      </c>
      <c r="C9" s="18"/>
      <c r="D9" s="18" t="s">
        <v>231</v>
      </c>
      <c r="E9" s="136"/>
      <c r="F9" s="62"/>
      <c r="G9" s="18" t="s">
        <v>3</v>
      </c>
      <c r="H9" s="19">
        <v>125</v>
      </c>
      <c r="I9" s="4"/>
      <c r="J9" s="219"/>
      <c r="K9" s="218"/>
    </row>
    <row r="10" spans="1:11" s="1" customFormat="1" ht="15" customHeight="1">
      <c r="A10" s="178"/>
      <c r="B10" s="22"/>
      <c r="C10" s="18"/>
      <c r="D10" s="18"/>
      <c r="E10" s="136"/>
      <c r="F10" s="62"/>
      <c r="G10" s="18" t="s">
        <v>4</v>
      </c>
      <c r="H10" s="19">
        <v>105</v>
      </c>
      <c r="I10" s="4"/>
      <c r="J10" s="219"/>
      <c r="K10" s="218"/>
    </row>
    <row r="11" spans="1:11" s="1" customFormat="1" ht="15" customHeight="1">
      <c r="A11" s="178"/>
      <c r="B11" s="22" t="s">
        <v>5</v>
      </c>
      <c r="C11" s="18"/>
      <c r="D11" s="18" t="s">
        <v>229</v>
      </c>
      <c r="E11" s="136"/>
      <c r="F11" s="62"/>
      <c r="G11" s="18" t="s">
        <v>6</v>
      </c>
      <c r="H11" s="19">
        <v>110</v>
      </c>
      <c r="I11" s="4"/>
      <c r="J11" s="219"/>
      <c r="K11" s="218"/>
    </row>
    <row r="12" spans="1:11" s="1" customFormat="1" ht="16.5" customHeight="1">
      <c r="A12" s="178"/>
      <c r="B12" s="22"/>
      <c r="C12" s="20"/>
      <c r="D12" s="20"/>
      <c r="E12" s="137"/>
      <c r="F12" s="63"/>
      <c r="G12" s="18" t="s">
        <v>7</v>
      </c>
      <c r="H12" s="19">
        <v>550</v>
      </c>
      <c r="I12" s="5"/>
      <c r="J12" s="220"/>
      <c r="K12" s="221"/>
    </row>
    <row r="13" spans="1:11" s="1" customFormat="1" ht="16.5" customHeight="1">
      <c r="A13" s="178"/>
      <c r="B13" s="35" t="s">
        <v>8</v>
      </c>
      <c r="C13" s="36"/>
      <c r="D13" s="35"/>
      <c r="E13" s="138"/>
      <c r="F13" s="135"/>
      <c r="G13" s="35" t="s">
        <v>9</v>
      </c>
      <c r="H13" s="47"/>
      <c r="I13" s="48"/>
      <c r="J13" s="220"/>
      <c r="K13" s="221"/>
    </row>
    <row r="14" spans="1:11" s="1" customFormat="1" ht="16.5" customHeight="1">
      <c r="A14" s="178"/>
      <c r="B14" s="22" t="s">
        <v>10</v>
      </c>
      <c r="C14" s="21"/>
      <c r="D14" s="22" t="s">
        <v>179</v>
      </c>
      <c r="E14" s="21"/>
      <c r="F14" s="64"/>
      <c r="G14" s="18" t="s">
        <v>175</v>
      </c>
      <c r="H14" s="18"/>
      <c r="I14" s="23"/>
      <c r="J14" s="23"/>
      <c r="K14" s="13"/>
    </row>
    <row r="15" spans="1:11" s="1" customFormat="1" ht="16.5" customHeight="1">
      <c r="A15" s="178"/>
      <c r="B15" s="22" t="s">
        <v>11</v>
      </c>
      <c r="C15" s="24"/>
      <c r="D15" s="21"/>
      <c r="E15" s="21"/>
      <c r="F15" s="65"/>
      <c r="G15" s="24" t="s">
        <v>165</v>
      </c>
      <c r="H15" s="238">
        <v>0.0006081018518518519</v>
      </c>
      <c r="I15" s="23"/>
      <c r="J15" s="23"/>
      <c r="K15" s="13"/>
    </row>
    <row r="16" spans="1:11" s="1" customFormat="1" ht="18.75" customHeight="1">
      <c r="A16" s="178"/>
      <c r="B16" s="22" t="s">
        <v>172</v>
      </c>
      <c r="C16" s="24" t="s">
        <v>165</v>
      </c>
      <c r="D16" s="238">
        <v>0.0005354166666666667</v>
      </c>
      <c r="E16" s="21"/>
      <c r="F16" s="65"/>
      <c r="G16" s="21" t="s">
        <v>181</v>
      </c>
      <c r="H16" s="238">
        <v>0.00048726851851851855</v>
      </c>
      <c r="I16" s="23"/>
      <c r="J16" s="23"/>
      <c r="K16" s="13"/>
    </row>
    <row r="17" spans="1:11" s="1" customFormat="1" ht="18.75" customHeight="1">
      <c r="A17" s="178"/>
      <c r="B17" s="22" t="s">
        <v>173</v>
      </c>
      <c r="C17" s="24" t="s">
        <v>166</v>
      </c>
      <c r="D17" s="238">
        <v>0.0005784722222222222</v>
      </c>
      <c r="E17" s="21"/>
      <c r="F17" s="65"/>
      <c r="G17" s="24" t="s">
        <v>166</v>
      </c>
      <c r="H17" s="238">
        <v>0.0006097222222222222</v>
      </c>
      <c r="I17" s="23"/>
      <c r="J17" s="23"/>
      <c r="K17" s="13"/>
    </row>
    <row r="18" spans="1:11" s="1" customFormat="1" ht="14.25" customHeight="1">
      <c r="A18" s="178"/>
      <c r="B18" s="22" t="s">
        <v>12</v>
      </c>
      <c r="C18" s="25"/>
      <c r="D18" s="25"/>
      <c r="E18" s="25"/>
      <c r="F18" s="66"/>
      <c r="G18" s="26"/>
      <c r="H18" s="26"/>
      <c r="I18" s="14"/>
      <c r="J18" s="14"/>
      <c r="K18" s="13"/>
    </row>
    <row r="19" spans="1:11" s="1" customFormat="1" ht="14.25" customHeight="1">
      <c r="A19" s="178"/>
      <c r="B19" s="22" t="s">
        <v>13</v>
      </c>
      <c r="C19" s="25"/>
      <c r="D19" s="27">
        <v>0.4375</v>
      </c>
      <c r="E19" s="25"/>
      <c r="F19" s="66"/>
      <c r="G19" s="28">
        <v>0.5208333333333334</v>
      </c>
      <c r="H19" s="26"/>
      <c r="I19" s="14"/>
      <c r="J19" s="14"/>
      <c r="K19" s="13"/>
    </row>
    <row r="20" spans="1:11" s="1" customFormat="1" ht="14.25" customHeight="1">
      <c r="A20" s="178"/>
      <c r="B20" s="53" t="s">
        <v>14</v>
      </c>
      <c r="C20" s="29"/>
      <c r="D20" s="30" t="s">
        <v>176</v>
      </c>
      <c r="E20" s="30" t="s">
        <v>177</v>
      </c>
      <c r="F20" s="67" t="s">
        <v>178</v>
      </c>
      <c r="G20" s="31"/>
      <c r="H20" s="31" t="s">
        <v>15</v>
      </c>
      <c r="I20" s="84" t="s">
        <v>37</v>
      </c>
      <c r="J20" s="84">
        <v>-6</v>
      </c>
      <c r="K20" s="32"/>
    </row>
    <row r="21" spans="1:11" s="1" customFormat="1" ht="14.25" customHeight="1">
      <c r="A21" s="178"/>
      <c r="B21" s="49"/>
      <c r="C21" s="25"/>
      <c r="D21" s="25"/>
      <c r="E21" s="25"/>
      <c r="F21" s="66"/>
      <c r="G21" s="26"/>
      <c r="H21" s="26"/>
      <c r="I21" s="10" t="s">
        <v>38</v>
      </c>
      <c r="J21" s="10">
        <v>-6</v>
      </c>
      <c r="K21" s="13"/>
    </row>
    <row r="22" spans="2:11" ht="16.5">
      <c r="B22" s="49"/>
      <c r="C22" s="6"/>
      <c r="D22" s="6"/>
      <c r="E22" s="6"/>
      <c r="F22" s="68"/>
      <c r="G22" s="7"/>
      <c r="H22" s="7"/>
      <c r="I22" s="8"/>
      <c r="J22" s="8"/>
      <c r="K22" s="15"/>
    </row>
    <row r="23" spans="1:11" s="9" customFormat="1" ht="15" customHeight="1">
      <c r="A23" s="262" t="s">
        <v>25</v>
      </c>
      <c r="B23" s="258" t="s">
        <v>16</v>
      </c>
      <c r="C23" s="263" t="s">
        <v>17</v>
      </c>
      <c r="D23" s="258" t="s">
        <v>18</v>
      </c>
      <c r="E23" s="258" t="s">
        <v>19</v>
      </c>
      <c r="F23" s="259" t="s">
        <v>34</v>
      </c>
      <c r="G23" s="256" t="s">
        <v>21</v>
      </c>
      <c r="H23" s="256" t="s">
        <v>22</v>
      </c>
      <c r="I23" s="260" t="s">
        <v>23</v>
      </c>
      <c r="J23" s="251" t="s">
        <v>186</v>
      </c>
      <c r="K23" s="261" t="s">
        <v>185</v>
      </c>
    </row>
    <row r="24" spans="1:11" s="10" customFormat="1" ht="15" customHeight="1">
      <c r="A24" s="262"/>
      <c r="B24" s="258"/>
      <c r="C24" s="263"/>
      <c r="D24" s="258"/>
      <c r="E24" s="258"/>
      <c r="F24" s="258"/>
      <c r="G24" s="256"/>
      <c r="H24" s="256"/>
      <c r="I24" s="260"/>
      <c r="J24" s="252"/>
      <c r="K24" s="261"/>
    </row>
    <row r="25" spans="1:11" ht="15.75" customHeight="1">
      <c r="A25" s="180"/>
      <c r="B25" s="127" t="s">
        <v>26</v>
      </c>
      <c r="C25" s="127"/>
      <c r="D25" s="127"/>
      <c r="E25" s="127"/>
      <c r="F25" s="73"/>
      <c r="G25" s="73"/>
      <c r="H25" s="73"/>
      <c r="I25" s="73"/>
      <c r="J25" s="83"/>
      <c r="K25" s="83"/>
    </row>
    <row r="26" spans="1:12" ht="19.5" customHeight="1">
      <c r="A26" s="181">
        <v>1</v>
      </c>
      <c r="B26" s="171">
        <v>1</v>
      </c>
      <c r="C26" s="168" t="s">
        <v>70</v>
      </c>
      <c r="D26" s="37">
        <v>2001</v>
      </c>
      <c r="E26" s="37" t="s">
        <v>24</v>
      </c>
      <c r="F26" s="50" t="s">
        <v>69</v>
      </c>
      <c r="G26" s="41">
        <v>0.0004143518518518518</v>
      </c>
      <c r="H26" s="41">
        <v>0.00048032407407407404</v>
      </c>
      <c r="I26" s="165">
        <f aca="true" t="shared" si="0" ref="I26:I34">SUM(G26:H26)</f>
        <v>0.0008946759259259258</v>
      </c>
      <c r="J26" s="196">
        <v>100</v>
      </c>
      <c r="K26" s="37" t="s">
        <v>42</v>
      </c>
      <c r="L26" s="61">
        <f>I26*1.1</f>
        <v>0.0009841435185185185</v>
      </c>
    </row>
    <row r="27" spans="1:11" ht="19.5" customHeight="1">
      <c r="A27" s="181">
        <v>2</v>
      </c>
      <c r="B27" s="171">
        <v>8</v>
      </c>
      <c r="C27" s="168" t="s">
        <v>115</v>
      </c>
      <c r="D27" s="37">
        <v>2002</v>
      </c>
      <c r="E27" s="37" t="s">
        <v>55</v>
      </c>
      <c r="F27" s="50" t="s">
        <v>71</v>
      </c>
      <c r="G27" s="41">
        <v>0.00044386574074074077</v>
      </c>
      <c r="H27" s="41">
        <v>0.0004874999999999999</v>
      </c>
      <c r="I27" s="165">
        <f t="shared" si="0"/>
        <v>0.0009313657407407406</v>
      </c>
      <c r="J27" s="196">
        <v>80</v>
      </c>
      <c r="K27" s="37" t="s">
        <v>42</v>
      </c>
    </row>
    <row r="28" spans="1:11" ht="19.5" customHeight="1">
      <c r="A28" s="181">
        <v>3</v>
      </c>
      <c r="B28" s="171">
        <v>18</v>
      </c>
      <c r="C28" s="168" t="s">
        <v>146</v>
      </c>
      <c r="D28" s="37">
        <v>2002</v>
      </c>
      <c r="E28" s="37" t="s">
        <v>42</v>
      </c>
      <c r="F28" s="50" t="s">
        <v>62</v>
      </c>
      <c r="G28" s="41">
        <v>0.00044641203703703705</v>
      </c>
      <c r="H28" s="41">
        <v>0.0004981481481481481</v>
      </c>
      <c r="I28" s="165">
        <f t="shared" si="0"/>
        <v>0.0009445601851851851</v>
      </c>
      <c r="J28" s="196">
        <v>60</v>
      </c>
      <c r="K28" s="37" t="s">
        <v>42</v>
      </c>
    </row>
    <row r="29" spans="1:11" ht="19.5" customHeight="1">
      <c r="A29" s="181">
        <v>4</v>
      </c>
      <c r="B29" s="171">
        <v>6</v>
      </c>
      <c r="C29" s="128" t="s">
        <v>44</v>
      </c>
      <c r="D29" s="37">
        <v>2001</v>
      </c>
      <c r="E29" s="37" t="s">
        <v>42</v>
      </c>
      <c r="F29" s="50" t="s">
        <v>40</v>
      </c>
      <c r="G29" s="41">
        <v>0.0004517361111111111</v>
      </c>
      <c r="H29" s="41">
        <v>0.0005210648148148148</v>
      </c>
      <c r="I29" s="165">
        <f t="shared" si="0"/>
        <v>0.0009728009259259259</v>
      </c>
      <c r="J29" s="196">
        <v>50</v>
      </c>
      <c r="K29" s="37" t="s">
        <v>42</v>
      </c>
    </row>
    <row r="30" spans="1:12" ht="19.5" customHeight="1">
      <c r="A30" s="181">
        <v>5</v>
      </c>
      <c r="B30" s="171">
        <v>5</v>
      </c>
      <c r="C30" s="128" t="s">
        <v>85</v>
      </c>
      <c r="D30" s="37">
        <v>2001</v>
      </c>
      <c r="E30" s="37" t="s">
        <v>42</v>
      </c>
      <c r="F30" s="50" t="s">
        <v>84</v>
      </c>
      <c r="G30" s="41">
        <v>0.0004579861111111111</v>
      </c>
      <c r="H30" s="41">
        <v>0.0005184027777777777</v>
      </c>
      <c r="I30" s="165">
        <f t="shared" si="0"/>
        <v>0.0009763888888888888</v>
      </c>
      <c r="J30" s="196">
        <v>45</v>
      </c>
      <c r="K30" s="37" t="s">
        <v>42</v>
      </c>
      <c r="L30" s="61">
        <f>I26*1.15</f>
        <v>0.0010288773148148147</v>
      </c>
    </row>
    <row r="31" spans="1:11" ht="19.5" customHeight="1">
      <c r="A31" s="181">
        <v>6</v>
      </c>
      <c r="B31" s="171">
        <v>4</v>
      </c>
      <c r="C31" s="128" t="s">
        <v>74</v>
      </c>
      <c r="D31" s="37">
        <v>2001</v>
      </c>
      <c r="E31" s="37" t="s">
        <v>42</v>
      </c>
      <c r="F31" s="50" t="s">
        <v>73</v>
      </c>
      <c r="G31" s="41">
        <v>0.0004225694444444444</v>
      </c>
      <c r="H31" s="41">
        <v>0.0005658564814814815</v>
      </c>
      <c r="I31" s="165">
        <f t="shared" si="0"/>
        <v>0.000988425925925926</v>
      </c>
      <c r="J31" s="196">
        <v>40</v>
      </c>
      <c r="K31" s="37" t="s">
        <v>55</v>
      </c>
    </row>
    <row r="32" spans="1:12" ht="19.5" customHeight="1">
      <c r="A32" s="181">
        <v>7</v>
      </c>
      <c r="B32" s="171">
        <v>12</v>
      </c>
      <c r="C32" s="129" t="s">
        <v>41</v>
      </c>
      <c r="D32" s="93">
        <v>2001</v>
      </c>
      <c r="E32" s="37" t="s">
        <v>42</v>
      </c>
      <c r="F32" s="50" t="s">
        <v>40</v>
      </c>
      <c r="G32" s="41">
        <v>0.00046875</v>
      </c>
      <c r="H32" s="41">
        <v>0.000534375</v>
      </c>
      <c r="I32" s="165">
        <f t="shared" si="0"/>
        <v>0.0010031250000000001</v>
      </c>
      <c r="J32" s="196">
        <v>36</v>
      </c>
      <c r="K32" s="37" t="s">
        <v>55</v>
      </c>
      <c r="L32" s="61">
        <f>I26*1.2</f>
        <v>0.001073611111111111</v>
      </c>
    </row>
    <row r="33" spans="1:12" ht="19.5" customHeight="1">
      <c r="A33" s="181">
        <v>8</v>
      </c>
      <c r="B33" s="172">
        <v>15</v>
      </c>
      <c r="C33" s="128" t="s">
        <v>46</v>
      </c>
      <c r="D33" s="86">
        <v>2001</v>
      </c>
      <c r="E33" s="37" t="s">
        <v>42</v>
      </c>
      <c r="F33" s="50" t="s">
        <v>40</v>
      </c>
      <c r="G33" s="41">
        <v>0.0004880787037037037</v>
      </c>
      <c r="H33" s="41">
        <v>0.0005472222222222223</v>
      </c>
      <c r="I33" s="165">
        <f t="shared" si="0"/>
        <v>0.001035300925925926</v>
      </c>
      <c r="J33" s="196">
        <v>32</v>
      </c>
      <c r="K33" s="50" t="s">
        <v>170</v>
      </c>
      <c r="L33" s="61">
        <f>I26*1.25</f>
        <v>0.0011183449074074073</v>
      </c>
    </row>
    <row r="34" spans="1:12" ht="19.5" customHeight="1">
      <c r="A34" s="181">
        <v>9</v>
      </c>
      <c r="B34" s="172">
        <v>7</v>
      </c>
      <c r="C34" s="130" t="s">
        <v>88</v>
      </c>
      <c r="D34" s="86">
        <v>2002</v>
      </c>
      <c r="E34" s="37" t="s">
        <v>42</v>
      </c>
      <c r="F34" s="50" t="s">
        <v>86</v>
      </c>
      <c r="G34" s="41">
        <v>0.0005381944444444444</v>
      </c>
      <c r="H34" s="41">
        <v>0.0005734953703703704</v>
      </c>
      <c r="I34" s="165">
        <f t="shared" si="0"/>
        <v>0.001111689814814815</v>
      </c>
      <c r="J34" s="196">
        <v>29</v>
      </c>
      <c r="K34" s="50" t="s">
        <v>182</v>
      </c>
      <c r="L34" s="61"/>
    </row>
    <row r="35" spans="1:11" ht="19.5" customHeight="1">
      <c r="A35" s="181"/>
      <c r="B35" s="131" t="s">
        <v>27</v>
      </c>
      <c r="C35" s="142"/>
      <c r="D35" s="142"/>
      <c r="E35" s="142"/>
      <c r="F35" s="72"/>
      <c r="G35" s="41"/>
      <c r="H35" s="41"/>
      <c r="I35" s="165"/>
      <c r="J35" s="196"/>
      <c r="K35" s="50"/>
    </row>
    <row r="36" spans="1:12" ht="19.5" customHeight="1">
      <c r="A36" s="181">
        <v>1</v>
      </c>
      <c r="B36" s="173">
        <v>23</v>
      </c>
      <c r="C36" s="168" t="s">
        <v>89</v>
      </c>
      <c r="D36" s="37">
        <v>2000</v>
      </c>
      <c r="E36" s="37" t="s">
        <v>24</v>
      </c>
      <c r="F36" s="50" t="s">
        <v>86</v>
      </c>
      <c r="G36" s="41">
        <v>0.00039224537037037033</v>
      </c>
      <c r="H36" s="41">
        <v>0.0004363425925925926</v>
      </c>
      <c r="I36" s="165">
        <f aca="true" t="shared" si="1" ref="I36:I41">SUM(G36:H36)</f>
        <v>0.0008285879629629629</v>
      </c>
      <c r="J36" s="196">
        <v>100</v>
      </c>
      <c r="K36" s="37" t="s">
        <v>24</v>
      </c>
      <c r="L36" s="61">
        <f>I36*1.03</f>
        <v>0.0008534456018518519</v>
      </c>
    </row>
    <row r="37" spans="1:12" ht="19.5" customHeight="1">
      <c r="A37" s="181">
        <v>2</v>
      </c>
      <c r="B37" s="171">
        <v>25</v>
      </c>
      <c r="C37" s="169" t="s">
        <v>183</v>
      </c>
      <c r="D37" s="93">
        <v>1999</v>
      </c>
      <c r="E37" s="93" t="s">
        <v>42</v>
      </c>
      <c r="F37" s="107" t="s">
        <v>62</v>
      </c>
      <c r="G37" s="41">
        <v>0.0003982638888888888</v>
      </c>
      <c r="H37" s="41">
        <v>0.000456712962962963</v>
      </c>
      <c r="I37" s="165">
        <f t="shared" si="1"/>
        <v>0.0008549768518518518</v>
      </c>
      <c r="J37" s="196">
        <v>80</v>
      </c>
      <c r="K37" s="37" t="s">
        <v>42</v>
      </c>
      <c r="L37" s="61">
        <f>I36*1.15</f>
        <v>0.0009528761574074073</v>
      </c>
    </row>
    <row r="38" spans="1:11" ht="19.5" customHeight="1">
      <c r="A38" s="181">
        <v>3</v>
      </c>
      <c r="B38" s="173">
        <v>30</v>
      </c>
      <c r="C38" s="168" t="s">
        <v>90</v>
      </c>
      <c r="D38" s="37">
        <v>2000</v>
      </c>
      <c r="E38" s="37" t="s">
        <v>42</v>
      </c>
      <c r="F38" s="50" t="s">
        <v>86</v>
      </c>
      <c r="G38" s="41">
        <v>0.00041111111111111117</v>
      </c>
      <c r="H38" s="41">
        <v>0.00046342592592592594</v>
      </c>
      <c r="I38" s="165">
        <f t="shared" si="1"/>
        <v>0.0008745370370370372</v>
      </c>
      <c r="J38" s="196">
        <v>60</v>
      </c>
      <c r="K38" s="37" t="s">
        <v>42</v>
      </c>
    </row>
    <row r="39" spans="1:11" ht="19.5" customHeight="1">
      <c r="A39" s="181">
        <v>4</v>
      </c>
      <c r="B39" s="173">
        <v>29</v>
      </c>
      <c r="C39" s="129" t="s">
        <v>116</v>
      </c>
      <c r="D39" s="93">
        <v>2000</v>
      </c>
      <c r="E39" s="93" t="s">
        <v>42</v>
      </c>
      <c r="F39" s="108" t="s">
        <v>71</v>
      </c>
      <c r="G39" s="41">
        <v>0.0004369212962962963</v>
      </c>
      <c r="H39" s="41">
        <v>0.00047499999999999994</v>
      </c>
      <c r="I39" s="165">
        <f t="shared" si="1"/>
        <v>0.0009119212962962963</v>
      </c>
      <c r="J39" s="196">
        <v>50</v>
      </c>
      <c r="K39" s="37" t="s">
        <v>42</v>
      </c>
    </row>
    <row r="40" spans="1:12" ht="19.5" customHeight="1">
      <c r="A40" s="181">
        <v>5</v>
      </c>
      <c r="B40" s="173">
        <v>28</v>
      </c>
      <c r="C40" s="129" t="s">
        <v>47</v>
      </c>
      <c r="D40" s="93">
        <v>1999</v>
      </c>
      <c r="E40" s="93" t="s">
        <v>24</v>
      </c>
      <c r="F40" s="50" t="s">
        <v>40</v>
      </c>
      <c r="G40" s="41">
        <v>0.0005145833333333334</v>
      </c>
      <c r="H40" s="41">
        <v>0.00041249999999999994</v>
      </c>
      <c r="I40" s="165">
        <f t="shared" si="1"/>
        <v>0.0009270833333333334</v>
      </c>
      <c r="J40" s="196">
        <v>45</v>
      </c>
      <c r="K40" s="37" t="s">
        <v>42</v>
      </c>
      <c r="L40" s="61">
        <f>I36*1.25</f>
        <v>0.0010357349537037036</v>
      </c>
    </row>
    <row r="41" spans="1:11" ht="19.5" customHeight="1">
      <c r="A41" s="181">
        <v>6</v>
      </c>
      <c r="B41" s="171">
        <v>32</v>
      </c>
      <c r="C41" s="129" t="s">
        <v>164</v>
      </c>
      <c r="D41" s="93">
        <v>2000</v>
      </c>
      <c r="E41" s="93" t="s">
        <v>42</v>
      </c>
      <c r="F41" s="107" t="s">
        <v>71</v>
      </c>
      <c r="G41" s="41">
        <v>0.00047708333333333327</v>
      </c>
      <c r="H41" s="41">
        <v>0.0005475694444444445</v>
      </c>
      <c r="I41" s="165">
        <f t="shared" si="1"/>
        <v>0.0010246527777777778</v>
      </c>
      <c r="J41" s="196">
        <v>40</v>
      </c>
      <c r="K41" s="51" t="s">
        <v>170</v>
      </c>
    </row>
    <row r="42" spans="1:12" ht="19.5" customHeight="1">
      <c r="A42" s="181"/>
      <c r="B42" s="142" t="s">
        <v>28</v>
      </c>
      <c r="C42" s="142"/>
      <c r="D42" s="142"/>
      <c r="E42" s="142"/>
      <c r="F42" s="143"/>
      <c r="G42" s="41"/>
      <c r="H42" s="41"/>
      <c r="I42" s="166"/>
      <c r="J42" s="196"/>
      <c r="K42" s="82"/>
      <c r="L42" s="61"/>
    </row>
    <row r="43" spans="1:12" ht="19.5" customHeight="1">
      <c r="A43" s="181">
        <v>1</v>
      </c>
      <c r="B43" s="173">
        <v>35</v>
      </c>
      <c r="C43" s="168" t="s">
        <v>114</v>
      </c>
      <c r="D43" s="37">
        <v>1997</v>
      </c>
      <c r="E43" s="37" t="s">
        <v>24</v>
      </c>
      <c r="F43" s="50" t="s">
        <v>86</v>
      </c>
      <c r="G43" s="41">
        <v>0.0003834490740740741</v>
      </c>
      <c r="H43" s="41">
        <v>0.00042731481481481483</v>
      </c>
      <c r="I43" s="165">
        <f>SUM(G43:H43)</f>
        <v>0.0008107638888888889</v>
      </c>
      <c r="J43" s="196">
        <v>100</v>
      </c>
      <c r="K43" s="37" t="s">
        <v>24</v>
      </c>
      <c r="L43" s="61">
        <f>I43*1.03</f>
        <v>0.0008350868055555555</v>
      </c>
    </row>
    <row r="44" spans="1:12" ht="19.5" customHeight="1">
      <c r="A44" s="181">
        <v>2</v>
      </c>
      <c r="B44" s="173">
        <v>41</v>
      </c>
      <c r="C44" s="170" t="s">
        <v>156</v>
      </c>
      <c r="D44" s="89">
        <v>1998</v>
      </c>
      <c r="E44" s="89" t="s">
        <v>24</v>
      </c>
      <c r="F44" s="50" t="s">
        <v>69</v>
      </c>
      <c r="G44" s="41">
        <v>0.00039907407407407404</v>
      </c>
      <c r="H44" s="41">
        <v>0.00045497685185185186</v>
      </c>
      <c r="I44" s="165">
        <f>SUM(G44:H44)</f>
        <v>0.0008540509259259259</v>
      </c>
      <c r="J44" s="196">
        <v>80</v>
      </c>
      <c r="K44" s="37" t="s">
        <v>42</v>
      </c>
      <c r="L44" s="61">
        <f>I43*1.15</f>
        <v>0.0009323784722222221</v>
      </c>
    </row>
    <row r="45" spans="1:11" ht="19.5" customHeight="1">
      <c r="A45" s="181">
        <v>3</v>
      </c>
      <c r="B45" s="171">
        <v>37</v>
      </c>
      <c r="C45" s="170" t="s">
        <v>49</v>
      </c>
      <c r="D45" s="89">
        <v>1997</v>
      </c>
      <c r="E45" s="89" t="s">
        <v>24</v>
      </c>
      <c r="F45" s="50" t="s">
        <v>40</v>
      </c>
      <c r="G45" s="41">
        <v>0.00040266203703703704</v>
      </c>
      <c r="H45" s="41">
        <v>0.0004598379629629629</v>
      </c>
      <c r="I45" s="165">
        <f>SUM(G45:H45)</f>
        <v>0.0008625</v>
      </c>
      <c r="J45" s="196">
        <v>60</v>
      </c>
      <c r="K45" s="37" t="s">
        <v>42</v>
      </c>
    </row>
    <row r="46" spans="1:11" ht="19.5" customHeight="1">
      <c r="A46" s="181"/>
      <c r="B46" s="142" t="s">
        <v>30</v>
      </c>
      <c r="C46" s="142"/>
      <c r="D46" s="142"/>
      <c r="E46" s="142"/>
      <c r="F46" s="143"/>
      <c r="G46" s="71"/>
      <c r="H46" s="41"/>
      <c r="I46" s="165"/>
      <c r="J46" s="196"/>
      <c r="K46" s="50"/>
    </row>
    <row r="47" spans="1:12" ht="19.5" customHeight="1">
      <c r="A47" s="181">
        <v>1</v>
      </c>
      <c r="B47" s="171">
        <v>48</v>
      </c>
      <c r="C47" s="168" t="s">
        <v>109</v>
      </c>
      <c r="D47" s="37">
        <v>2001</v>
      </c>
      <c r="E47" s="37" t="s">
        <v>42</v>
      </c>
      <c r="F47" s="50" t="s">
        <v>108</v>
      </c>
      <c r="G47" s="41">
        <v>0.0004182870370370371</v>
      </c>
      <c r="H47" s="41">
        <v>0.0004956018518518519</v>
      </c>
      <c r="I47" s="165">
        <f aca="true" t="shared" si="2" ref="I47:I58">SUM(G47:H47)</f>
        <v>0.000913888888888889</v>
      </c>
      <c r="J47" s="196">
        <v>100</v>
      </c>
      <c r="K47" s="37" t="s">
        <v>42</v>
      </c>
      <c r="L47" s="61">
        <f>I47*1.1</f>
        <v>0.001005277777777778</v>
      </c>
    </row>
    <row r="48" spans="1:11" ht="19.5" customHeight="1">
      <c r="A48" s="181">
        <v>2</v>
      </c>
      <c r="B48" s="171">
        <v>66</v>
      </c>
      <c r="C48" s="168" t="s">
        <v>137</v>
      </c>
      <c r="D48" s="37">
        <v>2001</v>
      </c>
      <c r="E48" s="37" t="s">
        <v>42</v>
      </c>
      <c r="F48" s="50" t="s">
        <v>134</v>
      </c>
      <c r="G48" s="41">
        <v>0.0004317129629629629</v>
      </c>
      <c r="H48" s="41">
        <v>0.0004874999999999999</v>
      </c>
      <c r="I48" s="165">
        <f t="shared" si="2"/>
        <v>0.0009192129629629628</v>
      </c>
      <c r="J48" s="196">
        <v>80</v>
      </c>
      <c r="K48" s="37" t="s">
        <v>42</v>
      </c>
    </row>
    <row r="49" spans="1:11" ht="19.5" customHeight="1">
      <c r="A49" s="181">
        <v>3</v>
      </c>
      <c r="B49" s="171">
        <v>54</v>
      </c>
      <c r="C49" s="168" t="s">
        <v>122</v>
      </c>
      <c r="D49" s="37">
        <v>2002</v>
      </c>
      <c r="E49" s="37" t="s">
        <v>42</v>
      </c>
      <c r="F49" s="50" t="s">
        <v>69</v>
      </c>
      <c r="G49" s="41">
        <v>0.0004431712962962963</v>
      </c>
      <c r="H49" s="41">
        <v>0.0005115740740740741</v>
      </c>
      <c r="I49" s="165">
        <f t="shared" si="2"/>
        <v>0.0009547453703703704</v>
      </c>
      <c r="J49" s="196">
        <v>60</v>
      </c>
      <c r="K49" s="37" t="s">
        <v>42</v>
      </c>
    </row>
    <row r="50" spans="1:11" ht="19.5" customHeight="1">
      <c r="A50" s="181">
        <v>4</v>
      </c>
      <c r="B50" s="171">
        <v>60</v>
      </c>
      <c r="C50" s="128" t="s">
        <v>77</v>
      </c>
      <c r="D50" s="37">
        <v>2001</v>
      </c>
      <c r="E50" s="37" t="s">
        <v>42</v>
      </c>
      <c r="F50" s="50" t="s">
        <v>73</v>
      </c>
      <c r="G50" s="41">
        <v>0.00043819444444444445</v>
      </c>
      <c r="H50" s="41">
        <v>0.000523263888888889</v>
      </c>
      <c r="I50" s="165">
        <f t="shared" si="2"/>
        <v>0.0009614583333333335</v>
      </c>
      <c r="J50" s="196">
        <v>50</v>
      </c>
      <c r="K50" s="37" t="s">
        <v>42</v>
      </c>
    </row>
    <row r="51" spans="1:12" ht="19.5" customHeight="1">
      <c r="A51" s="181">
        <v>5</v>
      </c>
      <c r="B51" s="172">
        <v>65</v>
      </c>
      <c r="C51" s="128" t="s">
        <v>131</v>
      </c>
      <c r="D51" s="86">
        <v>2001</v>
      </c>
      <c r="E51" s="37" t="s">
        <v>42</v>
      </c>
      <c r="F51" s="50" t="s">
        <v>69</v>
      </c>
      <c r="G51" s="41">
        <v>0.0004537037037037038</v>
      </c>
      <c r="H51" s="41">
        <v>0.000545138888888889</v>
      </c>
      <c r="I51" s="165">
        <f t="shared" si="2"/>
        <v>0.0009988425925925928</v>
      </c>
      <c r="J51" s="196">
        <v>45</v>
      </c>
      <c r="K51" s="37" t="s">
        <v>42</v>
      </c>
      <c r="L51" s="61">
        <f>I47*1.15</f>
        <v>0.0010509722222222222</v>
      </c>
    </row>
    <row r="52" spans="1:12" ht="19.5" customHeight="1">
      <c r="A52" s="181">
        <v>6</v>
      </c>
      <c r="B52" s="172">
        <v>57</v>
      </c>
      <c r="C52" s="128" t="s">
        <v>140</v>
      </c>
      <c r="D52" s="86">
        <v>2003</v>
      </c>
      <c r="E52" s="37" t="s">
        <v>42</v>
      </c>
      <c r="F52" s="50" t="s">
        <v>40</v>
      </c>
      <c r="G52" s="41">
        <v>0.00048622685185185184</v>
      </c>
      <c r="H52" s="41">
        <v>0.000544675925925926</v>
      </c>
      <c r="I52" s="165">
        <f t="shared" si="2"/>
        <v>0.0010309027777777777</v>
      </c>
      <c r="J52" s="196">
        <v>40</v>
      </c>
      <c r="K52" s="37" t="s">
        <v>55</v>
      </c>
      <c r="L52" s="61">
        <f>I47*1.25</f>
        <v>0.0011423611111111114</v>
      </c>
    </row>
    <row r="53" spans="1:12" ht="19.5" customHeight="1">
      <c r="A53" s="181">
        <v>7</v>
      </c>
      <c r="B53" s="172">
        <v>61</v>
      </c>
      <c r="C53" s="128" t="s">
        <v>95</v>
      </c>
      <c r="D53" s="86">
        <v>2001</v>
      </c>
      <c r="E53" s="37" t="s">
        <v>42</v>
      </c>
      <c r="F53" s="50" t="s">
        <v>86</v>
      </c>
      <c r="G53" s="41">
        <v>0.0005474537037037038</v>
      </c>
      <c r="H53" s="41">
        <v>0.000582986111111111</v>
      </c>
      <c r="I53" s="165">
        <f t="shared" si="2"/>
        <v>0.0011304398148148148</v>
      </c>
      <c r="J53" s="196">
        <v>36</v>
      </c>
      <c r="K53" s="51" t="s">
        <v>170</v>
      </c>
      <c r="L53" s="61">
        <f>I47*1.32</f>
        <v>0.0012063333333333336</v>
      </c>
    </row>
    <row r="54" spans="1:11" ht="19.5" customHeight="1">
      <c r="A54" s="181">
        <v>8</v>
      </c>
      <c r="B54" s="172">
        <v>52</v>
      </c>
      <c r="C54" s="132" t="s">
        <v>54</v>
      </c>
      <c r="D54" s="86">
        <v>2001</v>
      </c>
      <c r="E54" s="37" t="s">
        <v>55</v>
      </c>
      <c r="F54" s="50" t="s">
        <v>40</v>
      </c>
      <c r="G54" s="41">
        <v>0.0005439814814814814</v>
      </c>
      <c r="H54" s="41">
        <v>0.0006271990740740741</v>
      </c>
      <c r="I54" s="165">
        <f t="shared" si="2"/>
        <v>0.0011711805555555555</v>
      </c>
      <c r="J54" s="196">
        <v>32</v>
      </c>
      <c r="K54" s="50" t="s">
        <v>182</v>
      </c>
    </row>
    <row r="55" spans="1:11" ht="19.5" customHeight="1">
      <c r="A55" s="181">
        <v>9</v>
      </c>
      <c r="B55" s="172">
        <v>51</v>
      </c>
      <c r="C55" s="128" t="s">
        <v>169</v>
      </c>
      <c r="D55" s="37">
        <v>2002</v>
      </c>
      <c r="E55" s="37" t="s">
        <v>170</v>
      </c>
      <c r="F55" s="108" t="s">
        <v>142</v>
      </c>
      <c r="G55" s="41">
        <v>0.0005530092592592593</v>
      </c>
      <c r="H55" s="41">
        <v>0.0006190972222222223</v>
      </c>
      <c r="I55" s="165">
        <f t="shared" si="2"/>
        <v>0.0011721064814814814</v>
      </c>
      <c r="J55" s="196">
        <v>29</v>
      </c>
      <c r="K55" s="50" t="s">
        <v>182</v>
      </c>
    </row>
    <row r="56" spans="1:11" ht="31.5" customHeight="1">
      <c r="A56" s="181">
        <v>10</v>
      </c>
      <c r="B56" s="172">
        <v>58</v>
      </c>
      <c r="C56" s="128" t="s">
        <v>103</v>
      </c>
      <c r="D56" s="37">
        <v>2002</v>
      </c>
      <c r="E56" s="37" t="s">
        <v>45</v>
      </c>
      <c r="F56" s="108" t="s">
        <v>99</v>
      </c>
      <c r="G56" s="41">
        <v>0.0005542824074074074</v>
      </c>
      <c r="H56" s="41">
        <v>0.000672337962962963</v>
      </c>
      <c r="I56" s="165">
        <f t="shared" si="2"/>
        <v>0.0012266203703703705</v>
      </c>
      <c r="J56" s="196">
        <v>26</v>
      </c>
      <c r="K56" s="50" t="s">
        <v>184</v>
      </c>
    </row>
    <row r="57" spans="1:12" ht="19.5" customHeight="1">
      <c r="A57" s="181">
        <v>11</v>
      </c>
      <c r="B57" s="172">
        <v>68</v>
      </c>
      <c r="C57" s="128" t="s">
        <v>56</v>
      </c>
      <c r="D57" s="86">
        <v>2001</v>
      </c>
      <c r="E57" s="37" t="s">
        <v>55</v>
      </c>
      <c r="F57" s="50" t="s">
        <v>40</v>
      </c>
      <c r="G57" s="41">
        <v>0.0005962962962962963</v>
      </c>
      <c r="H57" s="41">
        <v>0.0007140046296296296</v>
      </c>
      <c r="I57" s="165">
        <f t="shared" si="2"/>
        <v>0.001310300925925926</v>
      </c>
      <c r="J57" s="196">
        <v>24</v>
      </c>
      <c r="K57" s="50" t="s">
        <v>184</v>
      </c>
      <c r="L57" s="61"/>
    </row>
    <row r="58" spans="1:11" ht="19.5" customHeight="1">
      <c r="A58" s="181">
        <v>12</v>
      </c>
      <c r="B58" s="172">
        <v>70</v>
      </c>
      <c r="C58" s="130" t="s">
        <v>168</v>
      </c>
      <c r="D58" s="86">
        <v>2002</v>
      </c>
      <c r="E58" s="37" t="s">
        <v>171</v>
      </c>
      <c r="F58" s="50" t="s">
        <v>142</v>
      </c>
      <c r="G58" s="41">
        <v>0.0006935185185185186</v>
      </c>
      <c r="H58" s="41">
        <v>0.0007416666666666666</v>
      </c>
      <c r="I58" s="165">
        <f t="shared" si="2"/>
        <v>0.0014351851851851852</v>
      </c>
      <c r="J58" s="196">
        <v>22</v>
      </c>
      <c r="K58" s="50" t="s">
        <v>184</v>
      </c>
    </row>
    <row r="59" spans="1:11" ht="19.5" customHeight="1">
      <c r="A59" s="181"/>
      <c r="B59" s="144" t="s">
        <v>31</v>
      </c>
      <c r="C59" s="144"/>
      <c r="D59" s="144"/>
      <c r="E59" s="144"/>
      <c r="F59" s="145"/>
      <c r="G59" s="41"/>
      <c r="H59" s="41"/>
      <c r="I59" s="165"/>
      <c r="J59" s="196"/>
      <c r="K59" s="50"/>
    </row>
    <row r="60" spans="1:12" ht="29.25" customHeight="1">
      <c r="A60" s="181">
        <v>1</v>
      </c>
      <c r="B60" s="171">
        <v>74</v>
      </c>
      <c r="C60" s="168" t="s">
        <v>64</v>
      </c>
      <c r="D60" s="37">
        <v>1999</v>
      </c>
      <c r="E60" s="37" t="s">
        <v>24</v>
      </c>
      <c r="F60" s="50" t="s">
        <v>62</v>
      </c>
      <c r="G60" s="41">
        <v>0.000352662037037037</v>
      </c>
      <c r="H60" s="41">
        <v>0.0003969907407407407</v>
      </c>
      <c r="I60" s="165">
        <f aca="true" t="shared" si="3" ref="I60:I67">SUM(G60:H60)</f>
        <v>0.0007496527777777777</v>
      </c>
      <c r="J60" s="196">
        <v>100</v>
      </c>
      <c r="K60" s="37" t="s">
        <v>24</v>
      </c>
      <c r="L60" s="61">
        <f>I60*1.05</f>
        <v>0.0007871354166666666</v>
      </c>
    </row>
    <row r="61" spans="1:12" ht="19.5" customHeight="1">
      <c r="A61" s="181">
        <v>2</v>
      </c>
      <c r="B61" s="171">
        <v>76</v>
      </c>
      <c r="C61" s="168" t="s">
        <v>58</v>
      </c>
      <c r="D61" s="37">
        <v>2000</v>
      </c>
      <c r="E61" s="37" t="s">
        <v>24</v>
      </c>
      <c r="F61" s="50" t="s">
        <v>40</v>
      </c>
      <c r="G61" s="41">
        <v>0.0003725694444444444</v>
      </c>
      <c r="H61" s="41">
        <v>0.0004238425925925926</v>
      </c>
      <c r="I61" s="165">
        <f t="shared" si="3"/>
        <v>0.000796412037037037</v>
      </c>
      <c r="J61" s="196">
        <v>80</v>
      </c>
      <c r="K61" s="37" t="s">
        <v>42</v>
      </c>
      <c r="L61" s="61">
        <f>I60*1.17</f>
        <v>0.0008770937499999998</v>
      </c>
    </row>
    <row r="62" spans="1:12" ht="19.5" customHeight="1">
      <c r="A62" s="181">
        <v>3</v>
      </c>
      <c r="B62" s="171">
        <v>83</v>
      </c>
      <c r="C62" s="168" t="s">
        <v>81</v>
      </c>
      <c r="D62" s="37">
        <v>2000</v>
      </c>
      <c r="E62" s="37" t="s">
        <v>24</v>
      </c>
      <c r="F62" s="108" t="s">
        <v>73</v>
      </c>
      <c r="G62" s="41">
        <v>0.00037754629629629623</v>
      </c>
      <c r="H62" s="41">
        <v>0.0004458333333333333</v>
      </c>
      <c r="I62" s="165">
        <f t="shared" si="3"/>
        <v>0.0008233796296296295</v>
      </c>
      <c r="J62" s="196">
        <v>60</v>
      </c>
      <c r="K62" s="37" t="s">
        <v>42</v>
      </c>
      <c r="L62" s="61">
        <f>I60*1.25</f>
        <v>0.0009370659722222222</v>
      </c>
    </row>
    <row r="63" spans="1:11" ht="19.5" customHeight="1">
      <c r="A63" s="181">
        <v>4</v>
      </c>
      <c r="B63" s="172">
        <v>91</v>
      </c>
      <c r="C63" s="128" t="s">
        <v>118</v>
      </c>
      <c r="D63" s="37">
        <v>2000</v>
      </c>
      <c r="E63" s="37" t="s">
        <v>42</v>
      </c>
      <c r="F63" s="50" t="s">
        <v>73</v>
      </c>
      <c r="G63" s="41">
        <v>0.0004180555555555556</v>
      </c>
      <c r="H63" s="41">
        <v>0.00047708333333333327</v>
      </c>
      <c r="I63" s="165">
        <f t="shared" si="3"/>
        <v>0.0008951388888888889</v>
      </c>
      <c r="J63" s="196">
        <v>50</v>
      </c>
      <c r="K63" s="37" t="s">
        <v>55</v>
      </c>
    </row>
    <row r="64" spans="1:11" ht="20.25" customHeight="1">
      <c r="A64" s="181">
        <v>5</v>
      </c>
      <c r="B64" s="171">
        <v>90</v>
      </c>
      <c r="C64" s="130" t="s">
        <v>130</v>
      </c>
      <c r="D64" s="133">
        <v>1999</v>
      </c>
      <c r="E64" s="133" t="s">
        <v>24</v>
      </c>
      <c r="F64" s="50" t="s">
        <v>69</v>
      </c>
      <c r="G64" s="41">
        <v>0.00042291666666666666</v>
      </c>
      <c r="H64" s="41">
        <v>0.0004782407407407407</v>
      </c>
      <c r="I64" s="165">
        <f t="shared" si="3"/>
        <v>0.0009011574074074074</v>
      </c>
      <c r="J64" s="196">
        <v>45</v>
      </c>
      <c r="K64" s="37" t="s">
        <v>55</v>
      </c>
    </row>
    <row r="65" spans="1:11" ht="19.5" customHeight="1">
      <c r="A65" s="181">
        <v>6</v>
      </c>
      <c r="B65" s="171">
        <v>75</v>
      </c>
      <c r="C65" s="128" t="s">
        <v>124</v>
      </c>
      <c r="D65" s="37">
        <v>2000</v>
      </c>
      <c r="E65" s="37" t="s">
        <v>42</v>
      </c>
      <c r="F65" s="50" t="s">
        <v>69</v>
      </c>
      <c r="G65" s="41">
        <v>0.0004135416666666666</v>
      </c>
      <c r="H65" s="41">
        <v>0.0005010416666666667</v>
      </c>
      <c r="I65" s="165">
        <f t="shared" si="3"/>
        <v>0.0009145833333333332</v>
      </c>
      <c r="J65" s="196">
        <v>40</v>
      </c>
      <c r="K65" s="37" t="s">
        <v>55</v>
      </c>
    </row>
    <row r="66" spans="1:12" ht="19.5" customHeight="1">
      <c r="A66" s="181">
        <v>7</v>
      </c>
      <c r="B66" s="171">
        <v>79</v>
      </c>
      <c r="C66" s="130" t="s">
        <v>80</v>
      </c>
      <c r="D66" s="133">
        <v>2000</v>
      </c>
      <c r="E66" s="133" t="s">
        <v>42</v>
      </c>
      <c r="F66" s="50" t="s">
        <v>73</v>
      </c>
      <c r="G66" s="41">
        <v>0.0004259259259259259</v>
      </c>
      <c r="H66" s="41">
        <v>0.0005081018518518519</v>
      </c>
      <c r="I66" s="165">
        <f t="shared" si="3"/>
        <v>0.0009340277777777778</v>
      </c>
      <c r="J66" s="196">
        <v>36</v>
      </c>
      <c r="K66" s="37" t="s">
        <v>55</v>
      </c>
      <c r="L66" s="61">
        <f>I60*1.35</f>
        <v>0.00101203125</v>
      </c>
    </row>
    <row r="67" spans="1:11" ht="19.5" customHeight="1">
      <c r="A67" s="181">
        <v>8</v>
      </c>
      <c r="B67" s="171">
        <v>92</v>
      </c>
      <c r="C67" s="130" t="s">
        <v>138</v>
      </c>
      <c r="D67" s="133">
        <v>1999</v>
      </c>
      <c r="E67" s="133" t="s">
        <v>42</v>
      </c>
      <c r="F67" s="50" t="s">
        <v>139</v>
      </c>
      <c r="G67" s="41">
        <v>0.00044571759259259255</v>
      </c>
      <c r="H67" s="41">
        <v>0.00051875</v>
      </c>
      <c r="I67" s="165">
        <f t="shared" si="3"/>
        <v>0.0009644675925925925</v>
      </c>
      <c r="J67" s="196">
        <v>32</v>
      </c>
      <c r="K67" s="50" t="s">
        <v>182</v>
      </c>
    </row>
    <row r="68" spans="1:11" ht="19.5" customHeight="1">
      <c r="A68" s="181"/>
      <c r="B68" s="142" t="s">
        <v>32</v>
      </c>
      <c r="C68" s="142"/>
      <c r="D68" s="142"/>
      <c r="E68" s="142"/>
      <c r="F68" s="143"/>
      <c r="G68" s="41"/>
      <c r="H68" s="41"/>
      <c r="I68" s="165"/>
      <c r="J68" s="196"/>
      <c r="K68" s="50"/>
    </row>
    <row r="69" spans="1:12" ht="19.5" customHeight="1">
      <c r="A69" s="181">
        <v>1</v>
      </c>
      <c r="B69" s="171">
        <v>106</v>
      </c>
      <c r="C69" s="169" t="s">
        <v>147</v>
      </c>
      <c r="D69" s="93">
        <v>1997</v>
      </c>
      <c r="E69" s="93" t="s">
        <v>24</v>
      </c>
      <c r="F69" s="50" t="s">
        <v>69</v>
      </c>
      <c r="G69" s="41">
        <v>0.00035949074074074073</v>
      </c>
      <c r="H69" s="41">
        <v>0.0003988425925925926</v>
      </c>
      <c r="I69" s="165">
        <f aca="true" t="shared" si="4" ref="I69:I75">SUM(G69:H69)</f>
        <v>0.0007583333333333333</v>
      </c>
      <c r="J69" s="196">
        <v>100</v>
      </c>
      <c r="K69" s="93" t="s">
        <v>24</v>
      </c>
      <c r="L69" s="61">
        <f>I69*1.05</f>
        <v>0.00079625</v>
      </c>
    </row>
    <row r="70" spans="1:12" ht="19.5" customHeight="1">
      <c r="A70" s="181">
        <v>2</v>
      </c>
      <c r="B70" s="171">
        <v>96</v>
      </c>
      <c r="C70" s="168" t="s">
        <v>83</v>
      </c>
      <c r="D70" s="37">
        <v>1998</v>
      </c>
      <c r="E70" s="37" t="s">
        <v>24</v>
      </c>
      <c r="F70" s="50" t="s">
        <v>73</v>
      </c>
      <c r="G70" s="41">
        <v>0.00034988425925925926</v>
      </c>
      <c r="H70" s="41">
        <v>0.00041134259259259254</v>
      </c>
      <c r="I70" s="165">
        <f t="shared" si="4"/>
        <v>0.0007612268518518518</v>
      </c>
      <c r="J70" s="196">
        <v>80</v>
      </c>
      <c r="K70" s="93" t="s">
        <v>24</v>
      </c>
      <c r="L70" s="61"/>
    </row>
    <row r="71" spans="1:12" ht="19.5" customHeight="1">
      <c r="A71" s="181">
        <v>3</v>
      </c>
      <c r="B71" s="171">
        <v>105</v>
      </c>
      <c r="C71" s="168" t="s">
        <v>96</v>
      </c>
      <c r="D71" s="37">
        <v>1997</v>
      </c>
      <c r="E71" s="37" t="s">
        <v>24</v>
      </c>
      <c r="F71" s="50" t="s">
        <v>86</v>
      </c>
      <c r="G71" s="41">
        <v>0.00035254629629629633</v>
      </c>
      <c r="H71" s="41">
        <v>0.00041111111111111117</v>
      </c>
      <c r="I71" s="165">
        <f t="shared" si="4"/>
        <v>0.0007636574074074076</v>
      </c>
      <c r="J71" s="196">
        <v>60</v>
      </c>
      <c r="K71" s="93" t="s">
        <v>24</v>
      </c>
      <c r="L71" s="61"/>
    </row>
    <row r="72" spans="1:11" ht="19.5" customHeight="1">
      <c r="A72" s="181">
        <v>4</v>
      </c>
      <c r="B72" s="171">
        <v>100</v>
      </c>
      <c r="C72" s="128" t="s">
        <v>97</v>
      </c>
      <c r="D72" s="37">
        <v>1997</v>
      </c>
      <c r="E72" s="37" t="s">
        <v>24</v>
      </c>
      <c r="F72" s="50" t="s">
        <v>86</v>
      </c>
      <c r="G72" s="41">
        <v>0.0003508101851851852</v>
      </c>
      <c r="H72" s="41">
        <v>0.0004170138888888889</v>
      </c>
      <c r="I72" s="165">
        <f t="shared" si="4"/>
        <v>0.0007678240740740741</v>
      </c>
      <c r="J72" s="196">
        <v>50</v>
      </c>
      <c r="K72" s="93" t="s">
        <v>24</v>
      </c>
    </row>
    <row r="73" spans="1:12" ht="19.5" customHeight="1">
      <c r="A73" s="181">
        <v>5</v>
      </c>
      <c r="B73" s="171">
        <v>101</v>
      </c>
      <c r="C73" s="129" t="s">
        <v>128</v>
      </c>
      <c r="D73" s="93">
        <v>1997</v>
      </c>
      <c r="E73" s="93" t="s">
        <v>24</v>
      </c>
      <c r="F73" s="50" t="s">
        <v>69</v>
      </c>
      <c r="G73" s="41">
        <v>0.00036319444444444447</v>
      </c>
      <c r="H73" s="41">
        <v>0.00043275462962962967</v>
      </c>
      <c r="I73" s="165">
        <f t="shared" si="4"/>
        <v>0.0007959490740740741</v>
      </c>
      <c r="J73" s="196">
        <v>45</v>
      </c>
      <c r="K73" s="93" t="s">
        <v>24</v>
      </c>
      <c r="L73" s="61">
        <f>I69*1.17</f>
        <v>0.0008872499999999999</v>
      </c>
    </row>
    <row r="74" spans="1:11" ht="19.5" customHeight="1">
      <c r="A74" s="181">
        <v>6</v>
      </c>
      <c r="B74" s="173">
        <v>98</v>
      </c>
      <c r="C74" s="129" t="s">
        <v>60</v>
      </c>
      <c r="D74" s="93">
        <v>1997</v>
      </c>
      <c r="E74" s="93" t="s">
        <v>24</v>
      </c>
      <c r="F74" s="50" t="s">
        <v>40</v>
      </c>
      <c r="G74" s="41">
        <v>0.00036979166666666665</v>
      </c>
      <c r="H74" s="41">
        <v>0.0004274305555555556</v>
      </c>
      <c r="I74" s="165">
        <f t="shared" si="4"/>
        <v>0.0007972222222222223</v>
      </c>
      <c r="J74" s="196">
        <v>40</v>
      </c>
      <c r="K74" s="37" t="s">
        <v>42</v>
      </c>
    </row>
    <row r="75" spans="1:12" ht="19.5" customHeight="1">
      <c r="A75" s="181">
        <v>7</v>
      </c>
      <c r="B75" s="172">
        <v>104</v>
      </c>
      <c r="C75" s="128" t="s">
        <v>82</v>
      </c>
      <c r="D75" s="37">
        <v>1997</v>
      </c>
      <c r="E75" s="37" t="s">
        <v>24</v>
      </c>
      <c r="F75" s="108" t="s">
        <v>73</v>
      </c>
      <c r="G75" s="41">
        <v>0.0004309027777777777</v>
      </c>
      <c r="H75" s="41">
        <v>0.0004380787037037037</v>
      </c>
      <c r="I75" s="165">
        <f t="shared" si="4"/>
        <v>0.0008689814814814814</v>
      </c>
      <c r="J75" s="196">
        <v>36</v>
      </c>
      <c r="K75" s="37" t="s">
        <v>42</v>
      </c>
      <c r="L75" s="61"/>
    </row>
    <row r="76" spans="1:11" ht="19.5" customHeight="1">
      <c r="A76" s="181"/>
      <c r="B76" s="142" t="s">
        <v>36</v>
      </c>
      <c r="C76" s="142"/>
      <c r="D76" s="142"/>
      <c r="E76" s="142"/>
      <c r="F76" s="143"/>
      <c r="G76" s="71"/>
      <c r="H76" s="41"/>
      <c r="I76" s="165"/>
      <c r="J76" s="196"/>
      <c r="K76" s="50"/>
    </row>
    <row r="77" spans="1:11" ht="19.5" customHeight="1">
      <c r="A77" s="181">
        <v>1</v>
      </c>
      <c r="B77" s="172">
        <v>112</v>
      </c>
      <c r="C77" s="128" t="s">
        <v>141</v>
      </c>
      <c r="D77" s="37">
        <v>1996</v>
      </c>
      <c r="E77" s="37" t="s">
        <v>42</v>
      </c>
      <c r="F77" s="108" t="s">
        <v>142</v>
      </c>
      <c r="G77" s="41">
        <v>0.00035115740740740745</v>
      </c>
      <c r="H77" s="41">
        <v>0.00042037037037037043</v>
      </c>
      <c r="I77" s="165">
        <f>SUM(G77:H77)</f>
        <v>0.0007715277777777779</v>
      </c>
      <c r="J77" s="196">
        <v>100</v>
      </c>
      <c r="K77" s="37" t="s">
        <v>42</v>
      </c>
    </row>
    <row r="78" spans="1:11" ht="15.75" customHeight="1">
      <c r="A78" s="182"/>
      <c r="B78" s="146"/>
      <c r="C78" s="149"/>
      <c r="D78" s="150"/>
      <c r="E78" s="150"/>
      <c r="F78" s="55"/>
      <c r="G78" s="11"/>
      <c r="H78" s="11"/>
      <c r="I78" s="161"/>
      <c r="J78" s="161"/>
      <c r="K78" s="55"/>
    </row>
    <row r="79" spans="1:13" ht="17.25" customHeight="1">
      <c r="A79" s="183"/>
      <c r="B79"/>
      <c r="C79" s="154" t="s">
        <v>180</v>
      </c>
      <c r="D79" s="154"/>
      <c r="E79" s="155"/>
      <c r="F79" s="156"/>
      <c r="G79" s="157"/>
      <c r="H79" s="158"/>
      <c r="I79" s="158"/>
      <c r="J79" s="158"/>
      <c r="K79" s="158"/>
      <c r="M79" s="159"/>
    </row>
    <row r="80" spans="1:13" s="60" customFormat="1" ht="17.25" customHeight="1">
      <c r="A80" s="230"/>
      <c r="C80" s="232" t="s">
        <v>234</v>
      </c>
      <c r="D80" s="227"/>
      <c r="E80" s="228"/>
      <c r="F80" s="228"/>
      <c r="G80" s="229"/>
      <c r="H80" s="228"/>
      <c r="I80" s="228"/>
      <c r="J80" s="228"/>
      <c r="K80" s="228"/>
      <c r="M80" s="231"/>
    </row>
    <row r="81" spans="1:12" ht="15.75" customHeight="1">
      <c r="A81" s="182"/>
      <c r="B81" s="152">
        <v>2</v>
      </c>
      <c r="C81" s="147" t="s">
        <v>100</v>
      </c>
      <c r="D81" s="148">
        <v>2002</v>
      </c>
      <c r="E81" s="148" t="s">
        <v>42</v>
      </c>
      <c r="F81" s="55" t="s">
        <v>99</v>
      </c>
      <c r="G81" s="11"/>
      <c r="H81" s="11"/>
      <c r="I81" s="161"/>
      <c r="J81" s="161"/>
      <c r="K81" s="55"/>
      <c r="L81" s="12"/>
    </row>
    <row r="82" spans="1:12" ht="15.75" customHeight="1">
      <c r="A82" s="182"/>
      <c r="B82" s="146">
        <v>9</v>
      </c>
      <c r="C82" s="147" t="s">
        <v>75</v>
      </c>
      <c r="D82" s="148">
        <v>2001</v>
      </c>
      <c r="E82" s="148" t="s">
        <v>55</v>
      </c>
      <c r="F82" s="55" t="s">
        <v>73</v>
      </c>
      <c r="G82" s="11"/>
      <c r="H82" s="11"/>
      <c r="I82" s="161"/>
      <c r="J82" s="161"/>
      <c r="K82" s="55"/>
      <c r="L82" s="12"/>
    </row>
    <row r="83" spans="1:12" ht="15.75" customHeight="1">
      <c r="A83" s="182"/>
      <c r="B83" s="146">
        <v>10</v>
      </c>
      <c r="C83" s="147" t="s">
        <v>101</v>
      </c>
      <c r="D83" s="148">
        <v>2002</v>
      </c>
      <c r="E83" s="148" t="s">
        <v>55</v>
      </c>
      <c r="F83" s="55" t="s">
        <v>99</v>
      </c>
      <c r="G83" s="11"/>
      <c r="H83" s="11"/>
      <c r="I83" s="161"/>
      <c r="J83" s="161"/>
      <c r="K83" s="55"/>
      <c r="L83" s="12"/>
    </row>
    <row r="84" spans="1:12" ht="15.75" customHeight="1">
      <c r="A84" s="182"/>
      <c r="B84" s="146">
        <v>14</v>
      </c>
      <c r="C84" s="147" t="s">
        <v>76</v>
      </c>
      <c r="D84" s="148">
        <v>2002</v>
      </c>
      <c r="E84" s="148" t="s">
        <v>42</v>
      </c>
      <c r="F84" s="55" t="s">
        <v>73</v>
      </c>
      <c r="G84" s="11"/>
      <c r="H84" s="11"/>
      <c r="I84" s="161"/>
      <c r="J84" s="161"/>
      <c r="K84" s="55"/>
      <c r="L84" s="174"/>
    </row>
    <row r="85" spans="1:12" ht="15.75" customHeight="1">
      <c r="A85" s="182"/>
      <c r="B85" s="146">
        <v>16</v>
      </c>
      <c r="C85" s="147" t="s">
        <v>102</v>
      </c>
      <c r="D85" s="148">
        <v>2002</v>
      </c>
      <c r="E85" s="148" t="s">
        <v>43</v>
      </c>
      <c r="F85" s="55" t="s">
        <v>99</v>
      </c>
      <c r="G85" s="11"/>
      <c r="H85" s="11"/>
      <c r="I85" s="161"/>
      <c r="J85" s="161"/>
      <c r="K85" s="55"/>
      <c r="L85" s="12"/>
    </row>
    <row r="86" spans="1:12" ht="15.75" customHeight="1">
      <c r="A86" s="182"/>
      <c r="B86" s="146">
        <v>17</v>
      </c>
      <c r="C86" s="147" t="s">
        <v>159</v>
      </c>
      <c r="D86" s="148">
        <v>2002</v>
      </c>
      <c r="E86" s="148" t="s">
        <v>42</v>
      </c>
      <c r="F86" s="55" t="s">
        <v>151</v>
      </c>
      <c r="G86" s="11"/>
      <c r="H86" s="11"/>
      <c r="I86" s="161"/>
      <c r="J86" s="161"/>
      <c r="K86" s="55"/>
      <c r="L86" s="12"/>
    </row>
    <row r="87" spans="1:12" ht="15.75" customHeight="1">
      <c r="A87" s="182"/>
      <c r="B87" s="146">
        <v>20</v>
      </c>
      <c r="C87" s="147" t="s">
        <v>163</v>
      </c>
      <c r="D87" s="148">
        <v>2002</v>
      </c>
      <c r="E87" s="148" t="s">
        <v>42</v>
      </c>
      <c r="F87" s="55" t="s">
        <v>62</v>
      </c>
      <c r="G87" s="11"/>
      <c r="H87" s="11"/>
      <c r="I87" s="161"/>
      <c r="J87" s="161"/>
      <c r="K87" s="55"/>
      <c r="L87" s="174"/>
    </row>
    <row r="88" spans="1:12" ht="15.75" customHeight="1">
      <c r="A88" s="182"/>
      <c r="B88" s="146">
        <v>27</v>
      </c>
      <c r="C88" s="149" t="s">
        <v>158</v>
      </c>
      <c r="D88" s="150">
        <v>1999</v>
      </c>
      <c r="E88" s="150" t="s">
        <v>24</v>
      </c>
      <c r="F88" s="151" t="s">
        <v>69</v>
      </c>
      <c r="G88" s="11"/>
      <c r="H88" s="11"/>
      <c r="I88" s="161"/>
      <c r="J88" s="161"/>
      <c r="K88" s="57"/>
      <c r="L88" s="174"/>
    </row>
    <row r="89" spans="1:12" ht="15.75" customHeight="1">
      <c r="A89" s="182"/>
      <c r="B89" s="146">
        <v>31</v>
      </c>
      <c r="C89" s="149" t="s">
        <v>63</v>
      </c>
      <c r="D89" s="150">
        <v>1999</v>
      </c>
      <c r="E89" s="150" t="s">
        <v>55</v>
      </c>
      <c r="F89" s="151" t="s">
        <v>62</v>
      </c>
      <c r="G89" s="11"/>
      <c r="H89" s="11"/>
      <c r="I89" s="161"/>
      <c r="J89" s="161"/>
      <c r="K89" s="55"/>
      <c r="L89" s="12"/>
    </row>
    <row r="90" spans="1:12" ht="15.75" customHeight="1">
      <c r="A90" s="182"/>
      <c r="B90" s="146">
        <v>45</v>
      </c>
      <c r="C90" s="147" t="s">
        <v>144</v>
      </c>
      <c r="D90" s="148">
        <v>1995</v>
      </c>
      <c r="E90" s="148" t="s">
        <v>145</v>
      </c>
      <c r="F90" s="55" t="s">
        <v>142</v>
      </c>
      <c r="G90" s="11"/>
      <c r="H90" s="11"/>
      <c r="I90" s="161"/>
      <c r="J90" s="161"/>
      <c r="K90" s="55"/>
      <c r="L90" s="12"/>
    </row>
    <row r="91" spans="1:12" ht="15.75" customHeight="1">
      <c r="A91" s="182"/>
      <c r="B91" s="146">
        <v>46</v>
      </c>
      <c r="C91" s="147" t="s">
        <v>157</v>
      </c>
      <c r="D91" s="148">
        <v>1996</v>
      </c>
      <c r="E91" s="148" t="s">
        <v>24</v>
      </c>
      <c r="F91" s="55" t="s">
        <v>69</v>
      </c>
      <c r="G91" s="11"/>
      <c r="H91" s="11"/>
      <c r="I91" s="161"/>
      <c r="J91" s="161"/>
      <c r="K91" s="55"/>
      <c r="L91" s="12"/>
    </row>
    <row r="92" spans="1:12" ht="15.75" customHeight="1">
      <c r="A92" s="182"/>
      <c r="B92" s="152">
        <v>36</v>
      </c>
      <c r="C92" s="147" t="s">
        <v>155</v>
      </c>
      <c r="D92" s="148">
        <v>1997</v>
      </c>
      <c r="E92" s="148" t="s">
        <v>24</v>
      </c>
      <c r="F92" s="55" t="s">
        <v>69</v>
      </c>
      <c r="G92" s="11"/>
      <c r="H92" s="11"/>
      <c r="I92" s="161"/>
      <c r="J92" s="161"/>
      <c r="K92" s="57"/>
      <c r="L92" s="174"/>
    </row>
    <row r="93" spans="1:12" ht="15.75" customHeight="1">
      <c r="A93" s="182"/>
      <c r="B93" s="152">
        <v>42</v>
      </c>
      <c r="C93" s="147" t="s">
        <v>160</v>
      </c>
      <c r="D93" s="148">
        <v>1998</v>
      </c>
      <c r="E93" s="148" t="s">
        <v>24</v>
      </c>
      <c r="F93" s="55" t="s">
        <v>69</v>
      </c>
      <c r="G93" s="11"/>
      <c r="H93" s="11"/>
      <c r="I93" s="161"/>
      <c r="J93" s="161"/>
      <c r="K93" s="55"/>
      <c r="L93" s="12"/>
    </row>
    <row r="94" spans="1:12" ht="15.75" customHeight="1">
      <c r="A94" s="182"/>
      <c r="B94" s="146">
        <v>56</v>
      </c>
      <c r="C94" s="147" t="s">
        <v>153</v>
      </c>
      <c r="D94" s="148">
        <v>2002</v>
      </c>
      <c r="E94" s="148" t="s">
        <v>42</v>
      </c>
      <c r="F94" s="55" t="s">
        <v>151</v>
      </c>
      <c r="G94" s="11"/>
      <c r="H94" s="11"/>
      <c r="I94" s="161"/>
      <c r="J94" s="161"/>
      <c r="K94" s="55"/>
      <c r="L94" s="12"/>
    </row>
    <row r="95" spans="1:12" ht="15.75" customHeight="1">
      <c r="A95" s="182"/>
      <c r="B95" s="146">
        <v>62</v>
      </c>
      <c r="C95" s="147" t="s">
        <v>123</v>
      </c>
      <c r="D95" s="148">
        <v>2002</v>
      </c>
      <c r="E95" s="148" t="s">
        <v>42</v>
      </c>
      <c r="F95" s="55" t="s">
        <v>69</v>
      </c>
      <c r="G95" s="11"/>
      <c r="H95" s="11"/>
      <c r="I95" s="161"/>
      <c r="J95" s="161"/>
      <c r="K95" s="55"/>
      <c r="L95" s="12"/>
    </row>
    <row r="96" spans="1:12" ht="15.75" customHeight="1">
      <c r="A96" s="182"/>
      <c r="B96" s="146">
        <v>67</v>
      </c>
      <c r="C96" s="147" t="s">
        <v>154</v>
      </c>
      <c r="D96" s="148">
        <v>2002</v>
      </c>
      <c r="E96" s="148" t="s">
        <v>55</v>
      </c>
      <c r="F96" s="55" t="s">
        <v>151</v>
      </c>
      <c r="G96" s="11"/>
      <c r="H96" s="11"/>
      <c r="I96" s="161"/>
      <c r="J96" s="161"/>
      <c r="K96" s="57"/>
      <c r="L96" s="12"/>
    </row>
    <row r="97" spans="1:12" ht="15.75" customHeight="1">
      <c r="A97" s="182"/>
      <c r="B97" s="146">
        <v>99</v>
      </c>
      <c r="C97" s="147" t="s">
        <v>107</v>
      </c>
      <c r="D97" s="148">
        <v>1998</v>
      </c>
      <c r="E97" s="148" t="s">
        <v>42</v>
      </c>
      <c r="F97" s="55" t="s">
        <v>99</v>
      </c>
      <c r="G97" s="11"/>
      <c r="H97" s="11"/>
      <c r="I97" s="161"/>
      <c r="J97" s="161"/>
      <c r="K97" s="55"/>
      <c r="L97" s="174"/>
    </row>
    <row r="98" spans="1:12" ht="15.75" customHeight="1">
      <c r="A98" s="182"/>
      <c r="B98" s="146">
        <v>103</v>
      </c>
      <c r="C98" s="147" t="s">
        <v>105</v>
      </c>
      <c r="D98" s="148">
        <v>1997</v>
      </c>
      <c r="E98" s="148" t="s">
        <v>24</v>
      </c>
      <c r="F98" s="55" t="s">
        <v>99</v>
      </c>
      <c r="G98" s="11"/>
      <c r="H98" s="11"/>
      <c r="I98" s="161"/>
      <c r="J98" s="161"/>
      <c r="K98" s="55"/>
      <c r="L98" s="12"/>
    </row>
    <row r="99" spans="1:12" ht="15.75" customHeight="1">
      <c r="A99" s="182"/>
      <c r="B99" s="146">
        <v>108</v>
      </c>
      <c r="C99" s="147" t="s">
        <v>119</v>
      </c>
      <c r="D99" s="148">
        <v>1998</v>
      </c>
      <c r="E99" s="148" t="s">
        <v>24</v>
      </c>
      <c r="F99" s="55" t="s">
        <v>86</v>
      </c>
      <c r="G99" s="11"/>
      <c r="H99" s="11"/>
      <c r="I99" s="161"/>
      <c r="J99" s="161"/>
      <c r="K99" s="55"/>
      <c r="L99" s="12"/>
    </row>
    <row r="100" spans="1:12" ht="15.75" customHeight="1">
      <c r="A100" s="182"/>
      <c r="B100" s="146">
        <v>110</v>
      </c>
      <c r="C100" s="149" t="s">
        <v>61</v>
      </c>
      <c r="D100" s="150">
        <v>1998</v>
      </c>
      <c r="E100" s="150" t="s">
        <v>42</v>
      </c>
      <c r="F100" s="55" t="s">
        <v>40</v>
      </c>
      <c r="G100" s="11"/>
      <c r="H100" s="11"/>
      <c r="I100" s="161"/>
      <c r="J100" s="161"/>
      <c r="K100" s="55"/>
      <c r="L100" s="12"/>
    </row>
    <row r="101" spans="1:12" ht="15.75" customHeight="1">
      <c r="A101" s="182"/>
      <c r="B101" s="146">
        <v>111</v>
      </c>
      <c r="C101" s="149" t="s">
        <v>59</v>
      </c>
      <c r="D101" s="150">
        <v>1997</v>
      </c>
      <c r="E101" s="150" t="s">
        <v>24</v>
      </c>
      <c r="F101" s="55" t="s">
        <v>62</v>
      </c>
      <c r="G101" s="11"/>
      <c r="H101" s="11"/>
      <c r="I101" s="161"/>
      <c r="J101" s="161"/>
      <c r="K101" s="55"/>
      <c r="L101" s="12"/>
    </row>
    <row r="102" spans="1:12" ht="15.75" customHeight="1">
      <c r="A102" s="182"/>
      <c r="B102" s="146">
        <v>73</v>
      </c>
      <c r="C102" s="147" t="s">
        <v>79</v>
      </c>
      <c r="D102" s="148">
        <v>1999</v>
      </c>
      <c r="E102" s="148" t="s">
        <v>42</v>
      </c>
      <c r="F102" s="55" t="s">
        <v>73</v>
      </c>
      <c r="G102" s="11"/>
      <c r="H102" s="11"/>
      <c r="I102" s="161"/>
      <c r="J102" s="161"/>
      <c r="K102" s="57"/>
      <c r="L102" s="12"/>
    </row>
    <row r="103" spans="1:12" ht="15.75" customHeight="1">
      <c r="A103" s="182"/>
      <c r="B103" s="146">
        <v>84</v>
      </c>
      <c r="C103" s="147" t="s">
        <v>149</v>
      </c>
      <c r="D103" s="148">
        <v>2000</v>
      </c>
      <c r="E103" s="148" t="s">
        <v>24</v>
      </c>
      <c r="F103" s="55" t="s">
        <v>69</v>
      </c>
      <c r="G103" s="11"/>
      <c r="H103" s="11"/>
      <c r="I103" s="161"/>
      <c r="J103" s="161"/>
      <c r="K103" s="55"/>
      <c r="L103" s="12"/>
    </row>
    <row r="104" spans="1:12" ht="15.75" customHeight="1">
      <c r="A104" s="182"/>
      <c r="B104" s="146">
        <v>87</v>
      </c>
      <c r="C104" s="147" t="s">
        <v>133</v>
      </c>
      <c r="D104" s="148">
        <v>2000</v>
      </c>
      <c r="E104" s="148" t="s">
        <v>42</v>
      </c>
      <c r="F104" s="55" t="s">
        <v>134</v>
      </c>
      <c r="G104" s="11"/>
      <c r="H104" s="11"/>
      <c r="I104" s="161"/>
      <c r="J104" s="161"/>
      <c r="K104" s="55"/>
      <c r="L104" s="174"/>
    </row>
    <row r="105" spans="1:12" ht="15.75" customHeight="1">
      <c r="A105" s="182"/>
      <c r="B105" s="146">
        <v>88</v>
      </c>
      <c r="C105" s="147" t="s">
        <v>127</v>
      </c>
      <c r="D105" s="148">
        <v>2000</v>
      </c>
      <c r="E105" s="148" t="s">
        <v>42</v>
      </c>
      <c r="F105" s="55" t="s">
        <v>69</v>
      </c>
      <c r="G105" s="11"/>
      <c r="H105" s="11"/>
      <c r="I105" s="161"/>
      <c r="J105" s="161"/>
      <c r="K105" s="55"/>
      <c r="L105" s="12"/>
    </row>
    <row r="106" spans="1:12" ht="15.75" customHeight="1">
      <c r="A106" s="182"/>
      <c r="B106" s="146">
        <v>89</v>
      </c>
      <c r="C106" s="147" t="s">
        <v>150</v>
      </c>
      <c r="D106" s="148">
        <v>1999</v>
      </c>
      <c r="E106" s="148" t="s">
        <v>42</v>
      </c>
      <c r="F106" s="55" t="s">
        <v>151</v>
      </c>
      <c r="G106" s="11"/>
      <c r="H106" s="11"/>
      <c r="I106" s="161"/>
      <c r="J106" s="161"/>
      <c r="K106" s="55"/>
      <c r="L106" s="12"/>
    </row>
    <row r="107" spans="1:12" ht="15.75" customHeight="1">
      <c r="A107" s="182"/>
      <c r="B107" s="146">
        <v>99</v>
      </c>
      <c r="C107" s="147" t="s">
        <v>107</v>
      </c>
      <c r="D107" s="148">
        <v>1998</v>
      </c>
      <c r="E107" s="148" t="s">
        <v>42</v>
      </c>
      <c r="F107" s="55" t="s">
        <v>99</v>
      </c>
      <c r="G107" s="11"/>
      <c r="H107" s="11"/>
      <c r="I107" s="161"/>
      <c r="J107" s="161"/>
      <c r="K107" s="55"/>
      <c r="L107" s="174"/>
    </row>
    <row r="108" spans="1:12" ht="15.75" customHeight="1">
      <c r="A108" s="182"/>
      <c r="B108" s="146">
        <v>103</v>
      </c>
      <c r="C108" s="147" t="s">
        <v>105</v>
      </c>
      <c r="D108" s="148">
        <v>1997</v>
      </c>
      <c r="E108" s="148" t="s">
        <v>24</v>
      </c>
      <c r="F108" s="55" t="s">
        <v>99</v>
      </c>
      <c r="G108" s="11"/>
      <c r="H108" s="11"/>
      <c r="I108" s="161"/>
      <c r="J108" s="161"/>
      <c r="K108" s="55"/>
      <c r="L108" s="12"/>
    </row>
    <row r="109" spans="1:12" ht="15.75" customHeight="1">
      <c r="A109" s="182"/>
      <c r="B109" s="146">
        <v>108</v>
      </c>
      <c r="C109" s="147" t="s">
        <v>119</v>
      </c>
      <c r="D109" s="148">
        <v>1998</v>
      </c>
      <c r="E109" s="148" t="s">
        <v>24</v>
      </c>
      <c r="F109" s="55" t="s">
        <v>86</v>
      </c>
      <c r="G109" s="11"/>
      <c r="H109" s="11"/>
      <c r="I109" s="161"/>
      <c r="J109" s="161"/>
      <c r="K109" s="55"/>
      <c r="L109" s="12"/>
    </row>
    <row r="110" spans="1:12" ht="15.75" customHeight="1">
      <c r="A110" s="182"/>
      <c r="B110" s="146">
        <v>110</v>
      </c>
      <c r="C110" s="149" t="s">
        <v>61</v>
      </c>
      <c r="D110" s="150">
        <v>1998</v>
      </c>
      <c r="E110" s="150" t="s">
        <v>42</v>
      </c>
      <c r="F110" s="55" t="s">
        <v>40</v>
      </c>
      <c r="G110" s="11"/>
      <c r="H110" s="11"/>
      <c r="I110" s="161"/>
      <c r="J110" s="161"/>
      <c r="K110" s="55"/>
      <c r="L110" s="12"/>
    </row>
    <row r="111" spans="1:12" ht="15.75" customHeight="1">
      <c r="A111" s="182"/>
      <c r="B111" s="146">
        <v>111</v>
      </c>
      <c r="C111" s="149" t="s">
        <v>59</v>
      </c>
      <c r="D111" s="150">
        <v>1997</v>
      </c>
      <c r="E111" s="150" t="s">
        <v>24</v>
      </c>
      <c r="F111" s="55" t="s">
        <v>62</v>
      </c>
      <c r="G111" s="11"/>
      <c r="H111" s="11"/>
      <c r="I111" s="161"/>
      <c r="J111" s="161"/>
      <c r="K111" s="55"/>
      <c r="L111" s="12"/>
    </row>
    <row r="112" spans="1:12" ht="15.75" customHeight="1">
      <c r="A112" s="182"/>
      <c r="B112" s="146"/>
      <c r="C112" s="149"/>
      <c r="D112" s="150"/>
      <c r="E112" s="150"/>
      <c r="F112" s="55"/>
      <c r="G112" s="11"/>
      <c r="H112" s="11"/>
      <c r="I112" s="161"/>
      <c r="J112" s="161"/>
      <c r="K112" s="55"/>
      <c r="L112" s="12"/>
    </row>
    <row r="113" spans="1:15" ht="16.5" customHeight="1">
      <c r="A113" s="184"/>
      <c r="B113" s="56"/>
      <c r="C113" s="233" t="s">
        <v>235</v>
      </c>
      <c r="D113" s="56"/>
      <c r="E113" s="57"/>
      <c r="F113" s="76"/>
      <c r="G113" s="56"/>
      <c r="H113" s="162"/>
      <c r="I113" s="163"/>
      <c r="J113" s="163"/>
      <c r="K113" s="57"/>
      <c r="L113" s="17"/>
      <c r="M113" s="17"/>
      <c r="N113" s="16"/>
      <c r="O113" s="11"/>
    </row>
    <row r="114" spans="1:12" ht="15.75" customHeight="1">
      <c r="A114" s="191"/>
      <c r="B114" s="160">
        <v>22</v>
      </c>
      <c r="C114" s="149" t="s">
        <v>48</v>
      </c>
      <c r="D114" s="150">
        <v>2000</v>
      </c>
      <c r="E114" s="150" t="s">
        <v>42</v>
      </c>
      <c r="F114" s="55" t="s">
        <v>40</v>
      </c>
      <c r="G114" s="11"/>
      <c r="H114" s="11"/>
      <c r="I114" s="161"/>
      <c r="J114" s="161"/>
      <c r="K114" s="57"/>
      <c r="L114" s="174"/>
    </row>
    <row r="115" spans="1:12" ht="15.75" customHeight="1">
      <c r="A115" s="191"/>
      <c r="B115" s="153">
        <v>24</v>
      </c>
      <c r="C115" s="149" t="s">
        <v>68</v>
      </c>
      <c r="D115" s="150">
        <v>2000</v>
      </c>
      <c r="E115" s="150" t="s">
        <v>24</v>
      </c>
      <c r="F115" s="151" t="s">
        <v>69</v>
      </c>
      <c r="G115" s="11"/>
      <c r="H115" s="11"/>
      <c r="I115" s="161"/>
      <c r="J115" s="161"/>
      <c r="K115" s="57"/>
      <c r="L115" s="12"/>
    </row>
    <row r="116" spans="1:12" ht="15.75" customHeight="1">
      <c r="A116" s="191"/>
      <c r="B116" s="160">
        <v>38</v>
      </c>
      <c r="C116" s="147" t="s">
        <v>92</v>
      </c>
      <c r="D116" s="148">
        <v>1998</v>
      </c>
      <c r="E116" s="148" t="s">
        <v>42</v>
      </c>
      <c r="F116" s="55" t="s">
        <v>86</v>
      </c>
      <c r="G116" s="11"/>
      <c r="H116" s="11"/>
      <c r="I116" s="161"/>
      <c r="J116" s="161"/>
      <c r="K116" s="57"/>
      <c r="L116" s="12"/>
    </row>
    <row r="117" spans="1:12" ht="15.75" customHeight="1">
      <c r="A117" s="182"/>
      <c r="B117" s="186">
        <v>50</v>
      </c>
      <c r="C117" s="147" t="s">
        <v>93</v>
      </c>
      <c r="D117" s="148">
        <v>2001</v>
      </c>
      <c r="E117" s="148" t="s">
        <v>42</v>
      </c>
      <c r="F117" s="55" t="s">
        <v>86</v>
      </c>
      <c r="G117" s="11"/>
      <c r="H117" s="11"/>
      <c r="I117" s="161"/>
      <c r="J117" s="161"/>
      <c r="K117" s="57"/>
      <c r="L117" s="12"/>
    </row>
    <row r="118" spans="1:12" ht="15.75" customHeight="1">
      <c r="A118" s="191"/>
      <c r="B118" s="153">
        <v>72</v>
      </c>
      <c r="C118" s="147" t="s">
        <v>113</v>
      </c>
      <c r="D118" s="148">
        <v>2000</v>
      </c>
      <c r="E118" s="148" t="s">
        <v>42</v>
      </c>
      <c r="F118" s="55" t="s">
        <v>108</v>
      </c>
      <c r="G118" s="11"/>
      <c r="H118" s="11"/>
      <c r="I118" s="161"/>
      <c r="J118" s="161"/>
      <c r="K118" s="57"/>
      <c r="L118" s="12"/>
    </row>
    <row r="119" spans="1:12" ht="15.75" customHeight="1">
      <c r="A119" s="191"/>
      <c r="B119" s="153">
        <v>102</v>
      </c>
      <c r="C119" s="149" t="s">
        <v>132</v>
      </c>
      <c r="D119" s="150">
        <v>1997</v>
      </c>
      <c r="E119" s="150" t="s">
        <v>42</v>
      </c>
      <c r="F119" s="55" t="s">
        <v>134</v>
      </c>
      <c r="G119" s="11"/>
      <c r="H119" s="11"/>
      <c r="I119" s="161"/>
      <c r="J119" s="161"/>
      <c r="K119" s="55"/>
      <c r="L119" s="174"/>
    </row>
    <row r="120" spans="1:12" ht="15.75" customHeight="1">
      <c r="A120" s="191"/>
      <c r="B120" s="146">
        <v>80</v>
      </c>
      <c r="C120" s="147" t="s">
        <v>67</v>
      </c>
      <c r="D120" s="148">
        <v>1999</v>
      </c>
      <c r="E120" s="148" t="s">
        <v>24</v>
      </c>
      <c r="F120" s="55" t="s">
        <v>62</v>
      </c>
      <c r="G120" s="11"/>
      <c r="H120" s="11"/>
      <c r="I120" s="161"/>
      <c r="J120" s="161"/>
      <c r="K120" s="55"/>
      <c r="L120" s="12"/>
    </row>
    <row r="121" spans="1:12" ht="15.75" customHeight="1">
      <c r="A121" s="191"/>
      <c r="B121" s="175">
        <v>85</v>
      </c>
      <c r="C121" s="147" t="s">
        <v>65</v>
      </c>
      <c r="D121" s="148">
        <v>1999</v>
      </c>
      <c r="E121" s="148" t="s">
        <v>24</v>
      </c>
      <c r="F121" s="55" t="s">
        <v>62</v>
      </c>
      <c r="G121" s="11"/>
      <c r="H121" s="11"/>
      <c r="I121" s="161"/>
      <c r="J121" s="161"/>
      <c r="K121" s="55"/>
      <c r="L121" s="12"/>
    </row>
    <row r="122" spans="1:15" ht="20.25" customHeight="1">
      <c r="A122" s="184"/>
      <c r="B122" s="56"/>
      <c r="C122" s="77"/>
      <c r="D122" s="56"/>
      <c r="E122" s="57"/>
      <c r="F122" s="76"/>
      <c r="G122" s="56"/>
      <c r="H122" s="162"/>
      <c r="I122" s="163"/>
      <c r="J122" s="163"/>
      <c r="K122" s="57"/>
      <c r="L122" s="17"/>
      <c r="M122" s="17"/>
      <c r="N122" s="16"/>
      <c r="O122" s="11"/>
    </row>
    <row r="123" spans="1:12" s="10" customFormat="1" ht="16.5" customHeight="1">
      <c r="A123" s="184"/>
      <c r="B123" s="78"/>
      <c r="C123" s="232" t="s">
        <v>236</v>
      </c>
      <c r="D123" s="57"/>
      <c r="E123" s="74"/>
      <c r="F123" s="79"/>
      <c r="G123" s="80"/>
      <c r="H123" s="161"/>
      <c r="I123" s="162"/>
      <c r="J123" s="162"/>
      <c r="K123" s="56"/>
      <c r="L123" s="176"/>
    </row>
    <row r="124" spans="1:12" ht="15.75" customHeight="1">
      <c r="A124" s="191"/>
      <c r="B124" s="146">
        <v>19</v>
      </c>
      <c r="C124" s="149" t="s">
        <v>162</v>
      </c>
      <c r="D124" s="150">
        <v>2002</v>
      </c>
      <c r="E124" s="150" t="s">
        <v>43</v>
      </c>
      <c r="F124" s="55" t="s">
        <v>40</v>
      </c>
      <c r="G124" s="11"/>
      <c r="H124" s="11"/>
      <c r="I124" s="161"/>
      <c r="J124" s="161"/>
      <c r="K124" s="55"/>
      <c r="L124" s="12"/>
    </row>
    <row r="125" spans="1:12" ht="15.75" customHeight="1">
      <c r="A125" s="191"/>
      <c r="B125" s="153">
        <v>63</v>
      </c>
      <c r="C125" s="147" t="s">
        <v>117</v>
      </c>
      <c r="D125" s="148">
        <v>2003</v>
      </c>
      <c r="E125" s="148" t="s">
        <v>55</v>
      </c>
      <c r="F125" s="55" t="s">
        <v>73</v>
      </c>
      <c r="G125" s="11"/>
      <c r="H125" s="11"/>
      <c r="I125" s="161"/>
      <c r="J125" s="161"/>
      <c r="K125" s="55"/>
      <c r="L125" s="174"/>
    </row>
    <row r="126" spans="1:12" ht="15.75" customHeight="1">
      <c r="A126" s="191"/>
      <c r="B126" s="153">
        <v>93</v>
      </c>
      <c r="C126" s="147" t="s">
        <v>148</v>
      </c>
      <c r="D126" s="148">
        <v>1999</v>
      </c>
      <c r="E126" s="148" t="s">
        <v>24</v>
      </c>
      <c r="F126" s="55" t="s">
        <v>69</v>
      </c>
      <c r="G126" s="11"/>
      <c r="H126" s="11"/>
      <c r="I126" s="161"/>
      <c r="J126" s="161"/>
      <c r="K126" s="55"/>
      <c r="L126" s="12"/>
    </row>
    <row r="127" spans="1:12" ht="15.75" customHeight="1">
      <c r="A127" s="185"/>
      <c r="B127" s="175"/>
      <c r="C127" s="147"/>
      <c r="D127" s="148"/>
      <c r="E127" s="148"/>
      <c r="F127" s="55"/>
      <c r="G127" s="11"/>
      <c r="H127" s="11"/>
      <c r="I127" s="161"/>
      <c r="J127" s="161"/>
      <c r="K127" s="55"/>
      <c r="L127" s="12"/>
    </row>
    <row r="128" spans="1:12" ht="15.75" customHeight="1">
      <c r="A128" s="182"/>
      <c r="B128" s="59"/>
      <c r="C128" s="250" t="s">
        <v>237</v>
      </c>
      <c r="D128" s="250"/>
      <c r="E128" s="55"/>
      <c r="F128" s="55"/>
      <c r="G128" s="74"/>
      <c r="H128" s="164"/>
      <c r="I128" s="161"/>
      <c r="J128" s="161"/>
      <c r="K128" s="56"/>
      <c r="L128" s="12"/>
    </row>
    <row r="129" spans="1:11" ht="19.5" customHeight="1">
      <c r="A129" s="181"/>
      <c r="B129" s="188">
        <v>107</v>
      </c>
      <c r="C129" s="149" t="s">
        <v>135</v>
      </c>
      <c r="D129" s="150">
        <v>1998</v>
      </c>
      <c r="E129" s="150" t="s">
        <v>24</v>
      </c>
      <c r="F129" s="55" t="s">
        <v>134</v>
      </c>
      <c r="G129" s="11"/>
      <c r="H129" s="11"/>
      <c r="I129" s="167"/>
      <c r="J129" s="167"/>
      <c r="K129" s="55"/>
    </row>
    <row r="130" spans="1:12" ht="18.75" customHeight="1">
      <c r="A130" s="182"/>
      <c r="B130" s="57"/>
      <c r="C130" s="56"/>
      <c r="D130" s="56"/>
      <c r="E130" s="56"/>
      <c r="F130" s="81"/>
      <c r="G130" s="56"/>
      <c r="H130" s="162"/>
      <c r="I130" s="162"/>
      <c r="J130" s="162"/>
      <c r="K130" s="56"/>
      <c r="L130" s="12"/>
    </row>
    <row r="131" spans="1:15" ht="18" customHeight="1">
      <c r="A131" s="184"/>
      <c r="B131" s="56"/>
      <c r="C131" s="233" t="s">
        <v>238</v>
      </c>
      <c r="D131" s="56"/>
      <c r="E131" s="57"/>
      <c r="F131" s="76"/>
      <c r="G131" s="56"/>
      <c r="H131" s="162"/>
      <c r="I131" s="163"/>
      <c r="J131" s="163"/>
      <c r="K131" s="57"/>
      <c r="L131" s="17"/>
      <c r="M131" s="17"/>
      <c r="N131" s="16"/>
      <c r="O131" s="11"/>
    </row>
    <row r="132" spans="1:12" ht="19.5" customHeight="1">
      <c r="A132" s="191"/>
      <c r="B132" s="186">
        <v>3</v>
      </c>
      <c r="C132" s="147" t="s">
        <v>87</v>
      </c>
      <c r="D132" s="148">
        <v>2001</v>
      </c>
      <c r="E132" s="148" t="s">
        <v>42</v>
      </c>
      <c r="F132" s="55" t="s">
        <v>86</v>
      </c>
      <c r="G132" s="11"/>
      <c r="H132" s="11"/>
      <c r="I132" s="167"/>
      <c r="J132" s="167"/>
      <c r="K132" s="55"/>
      <c r="L132" s="12"/>
    </row>
    <row r="133" spans="1:12" ht="19.5" customHeight="1">
      <c r="A133" s="191"/>
      <c r="B133" s="187">
        <v>39</v>
      </c>
      <c r="C133" s="147" t="s">
        <v>121</v>
      </c>
      <c r="D133" s="148">
        <v>1997</v>
      </c>
      <c r="E133" s="148" t="s">
        <v>42</v>
      </c>
      <c r="F133" s="55" t="s">
        <v>69</v>
      </c>
      <c r="G133" s="11"/>
      <c r="H133" s="11"/>
      <c r="I133" s="167"/>
      <c r="J133" s="167"/>
      <c r="K133" s="57"/>
      <c r="L133" s="12"/>
    </row>
    <row r="134" spans="1:12" ht="19.5" customHeight="1">
      <c r="A134" s="191"/>
      <c r="B134" s="186">
        <v>34</v>
      </c>
      <c r="C134" s="147" t="s">
        <v>50</v>
      </c>
      <c r="D134" s="148">
        <v>1998</v>
      </c>
      <c r="E134" s="148" t="s">
        <v>24</v>
      </c>
      <c r="F134" s="55" t="s">
        <v>40</v>
      </c>
      <c r="G134" s="11"/>
      <c r="H134" s="11"/>
      <c r="I134" s="167"/>
      <c r="J134" s="167"/>
      <c r="K134" s="55"/>
      <c r="L134" s="12"/>
    </row>
    <row r="135" spans="1:12" ht="19.5" customHeight="1">
      <c r="A135" s="191"/>
      <c r="B135" s="188">
        <v>53</v>
      </c>
      <c r="C135" s="147" t="s">
        <v>94</v>
      </c>
      <c r="D135" s="148">
        <v>2001</v>
      </c>
      <c r="E135" s="148" t="s">
        <v>42</v>
      </c>
      <c r="F135" s="55" t="s">
        <v>86</v>
      </c>
      <c r="G135" s="11"/>
      <c r="H135" s="11"/>
      <c r="I135" s="167"/>
      <c r="J135" s="167"/>
      <c r="K135" s="55"/>
      <c r="L135" s="12"/>
    </row>
    <row r="136" spans="1:12" ht="19.5" customHeight="1">
      <c r="A136" s="191"/>
      <c r="B136" s="188">
        <v>55</v>
      </c>
      <c r="C136" s="147" t="s">
        <v>136</v>
      </c>
      <c r="D136" s="148">
        <v>2001</v>
      </c>
      <c r="E136" s="148" t="s">
        <v>24</v>
      </c>
      <c r="F136" s="55" t="s">
        <v>134</v>
      </c>
      <c r="G136" s="11"/>
      <c r="H136" s="11"/>
      <c r="I136" s="167"/>
      <c r="J136" s="167"/>
      <c r="K136" s="55"/>
      <c r="L136" s="12"/>
    </row>
    <row r="137" spans="1:12" ht="19.5" customHeight="1">
      <c r="A137" s="192"/>
      <c r="B137" s="190">
        <v>97</v>
      </c>
      <c r="C137" s="147" t="s">
        <v>98</v>
      </c>
      <c r="D137" s="148">
        <v>1997</v>
      </c>
      <c r="E137" s="148" t="s">
        <v>24</v>
      </c>
      <c r="F137" s="55" t="s">
        <v>86</v>
      </c>
      <c r="G137" s="11"/>
      <c r="H137" s="11"/>
      <c r="I137" s="167"/>
      <c r="J137" s="167"/>
      <c r="K137" s="55"/>
      <c r="L137" s="61"/>
    </row>
    <row r="138" spans="1:15" ht="16.5" customHeight="1">
      <c r="A138" s="184"/>
      <c r="B138" s="56"/>
      <c r="C138" s="77"/>
      <c r="D138" s="56"/>
      <c r="E138" s="57"/>
      <c r="F138" s="76"/>
      <c r="G138" s="56"/>
      <c r="H138" s="56"/>
      <c r="I138" s="57"/>
      <c r="J138" s="57"/>
      <c r="K138" s="57"/>
      <c r="L138" s="17"/>
      <c r="M138" s="17"/>
      <c r="N138" s="16"/>
      <c r="O138" s="11"/>
    </row>
    <row r="139" spans="1:12" s="10" customFormat="1" ht="15.75" customHeight="1">
      <c r="A139" s="184"/>
      <c r="B139" s="78"/>
      <c r="C139" s="232" t="s">
        <v>239</v>
      </c>
      <c r="D139" s="57"/>
      <c r="E139" s="74"/>
      <c r="F139" s="79"/>
      <c r="G139" s="80"/>
      <c r="H139" s="75"/>
      <c r="I139" s="56"/>
      <c r="J139" s="56"/>
      <c r="K139" s="56"/>
      <c r="L139" s="176"/>
    </row>
    <row r="140" spans="1:12" ht="19.5" customHeight="1">
      <c r="A140" s="191"/>
      <c r="B140" s="187">
        <v>26</v>
      </c>
      <c r="C140" s="147" t="s">
        <v>91</v>
      </c>
      <c r="D140" s="148">
        <v>2000</v>
      </c>
      <c r="E140" s="148" t="s">
        <v>42</v>
      </c>
      <c r="F140" s="55" t="s">
        <v>86</v>
      </c>
      <c r="G140" s="11"/>
      <c r="H140" s="11"/>
      <c r="I140" s="167"/>
      <c r="J140" s="167"/>
      <c r="K140" s="57"/>
      <c r="L140" s="12"/>
    </row>
    <row r="141" spans="1:11" ht="19.5" customHeight="1">
      <c r="A141" s="192"/>
      <c r="B141" s="188">
        <v>71</v>
      </c>
      <c r="C141" s="147" t="s">
        <v>57</v>
      </c>
      <c r="D141" s="148">
        <v>1999</v>
      </c>
      <c r="E141" s="148" t="s">
        <v>24</v>
      </c>
      <c r="F141" s="55" t="s">
        <v>40</v>
      </c>
      <c r="G141" s="235">
        <v>0.00038483796296296297</v>
      </c>
      <c r="H141" s="235">
        <v>0.0004435185185185186</v>
      </c>
      <c r="I141" s="236">
        <f aca="true" t="shared" si="5" ref="I141:I154">SUM(G141:H141)</f>
        <v>0.0008283564814814816</v>
      </c>
      <c r="J141" s="167"/>
      <c r="K141" s="55"/>
    </row>
    <row r="142" spans="1:11" ht="19.5" customHeight="1">
      <c r="A142" s="192"/>
      <c r="B142" s="188">
        <v>81</v>
      </c>
      <c r="C142" s="147" t="s">
        <v>125</v>
      </c>
      <c r="D142" s="148">
        <v>2000</v>
      </c>
      <c r="E142" s="148" t="s">
        <v>42</v>
      </c>
      <c r="F142" s="55" t="s">
        <v>69</v>
      </c>
      <c r="G142" s="235">
        <v>0.00041111111111111117</v>
      </c>
      <c r="H142" s="235">
        <v>0.00047592592592592587</v>
      </c>
      <c r="I142" s="236">
        <f t="shared" si="5"/>
        <v>0.0008870370370370371</v>
      </c>
      <c r="J142" s="167"/>
      <c r="K142" s="55"/>
    </row>
    <row r="143" spans="1:11" ht="29.25" customHeight="1">
      <c r="A143" s="192"/>
      <c r="B143" s="188">
        <v>77</v>
      </c>
      <c r="C143" s="147" t="s">
        <v>104</v>
      </c>
      <c r="D143" s="148">
        <v>1999</v>
      </c>
      <c r="E143" s="148" t="s">
        <v>24</v>
      </c>
      <c r="F143" s="55" t="s">
        <v>99</v>
      </c>
      <c r="G143" s="235">
        <v>0.0004179398148148148</v>
      </c>
      <c r="H143" s="235">
        <v>0.0004912037037037037</v>
      </c>
      <c r="I143" s="236">
        <f t="shared" si="5"/>
        <v>0.0009091435185185184</v>
      </c>
      <c r="J143" s="167"/>
      <c r="K143" s="193"/>
    </row>
    <row r="144" spans="1:11" ht="19.5" customHeight="1">
      <c r="A144" s="234"/>
      <c r="B144" s="188">
        <v>21</v>
      </c>
      <c r="C144" s="147" t="s">
        <v>72</v>
      </c>
      <c r="D144" s="148">
        <v>1999</v>
      </c>
      <c r="E144" s="148" t="s">
        <v>42</v>
      </c>
      <c r="F144" s="55" t="s">
        <v>73</v>
      </c>
      <c r="G144" s="235">
        <v>0.0004016203703703704</v>
      </c>
      <c r="H144" s="235">
        <v>0.0007050925925925927</v>
      </c>
      <c r="I144" s="236">
        <f t="shared" si="5"/>
        <v>0.001106712962962963</v>
      </c>
      <c r="J144" s="167"/>
      <c r="K144" s="57"/>
    </row>
    <row r="145" spans="1:11" ht="19.5" customHeight="1">
      <c r="A145" s="234"/>
      <c r="B145" s="188">
        <v>49</v>
      </c>
      <c r="C145" s="147" t="s">
        <v>53</v>
      </c>
      <c r="D145" s="148">
        <v>2001</v>
      </c>
      <c r="E145" s="148" t="s">
        <v>42</v>
      </c>
      <c r="F145" s="55" t="s">
        <v>40</v>
      </c>
      <c r="G145" s="235">
        <v>0.00042615740740740743</v>
      </c>
      <c r="H145" s="235">
        <v>0.0005638888888888888</v>
      </c>
      <c r="I145" s="236">
        <f t="shared" si="5"/>
        <v>0.0009900462962962962</v>
      </c>
      <c r="J145" s="167"/>
      <c r="K145" s="55"/>
    </row>
    <row r="146" spans="1:12" ht="19.5" customHeight="1">
      <c r="A146" s="192"/>
      <c r="B146" s="188">
        <v>64</v>
      </c>
      <c r="C146" s="147" t="s">
        <v>66</v>
      </c>
      <c r="D146" s="148">
        <v>2002</v>
      </c>
      <c r="E146" s="148" t="s">
        <v>42</v>
      </c>
      <c r="F146" s="55" t="s">
        <v>62</v>
      </c>
      <c r="G146" s="235">
        <v>0.00045729166666666666</v>
      </c>
      <c r="H146" s="235">
        <v>0.0005355324074074074</v>
      </c>
      <c r="I146" s="236">
        <f t="shared" si="5"/>
        <v>0.0009928240740740741</v>
      </c>
      <c r="J146" s="167"/>
      <c r="K146" s="55"/>
      <c r="L146" s="61"/>
    </row>
    <row r="147" spans="1:11" ht="19.5" customHeight="1">
      <c r="A147" s="234"/>
      <c r="B147" s="188">
        <v>13</v>
      </c>
      <c r="C147" s="147" t="s">
        <v>120</v>
      </c>
      <c r="D147" s="148">
        <v>2002</v>
      </c>
      <c r="E147" s="148" t="s">
        <v>42</v>
      </c>
      <c r="F147" s="55" t="s">
        <v>69</v>
      </c>
      <c r="G147" s="235">
        <v>0.0004540509259259259</v>
      </c>
      <c r="H147" s="235">
        <v>0.0005190972222222222</v>
      </c>
      <c r="I147" s="236">
        <f t="shared" si="5"/>
        <v>0.0009731481481481481</v>
      </c>
      <c r="J147" s="167"/>
      <c r="K147" s="55"/>
    </row>
    <row r="148" spans="1:11" ht="19.5" customHeight="1">
      <c r="A148" s="234"/>
      <c r="B148" s="188">
        <v>11</v>
      </c>
      <c r="C148" s="147" t="s">
        <v>110</v>
      </c>
      <c r="D148" s="148">
        <v>2002</v>
      </c>
      <c r="E148" s="148" t="s">
        <v>42</v>
      </c>
      <c r="F148" s="55" t="s">
        <v>108</v>
      </c>
      <c r="G148" s="235">
        <v>0.0004736111111111111</v>
      </c>
      <c r="H148" s="235">
        <v>0.0005304398148148147</v>
      </c>
      <c r="I148" s="236">
        <f t="shared" si="5"/>
        <v>0.0010040509259259258</v>
      </c>
      <c r="J148" s="167"/>
      <c r="K148" s="55"/>
    </row>
    <row r="149" spans="1:11" ht="19.5" customHeight="1">
      <c r="A149" s="234"/>
      <c r="B149" s="188">
        <v>59</v>
      </c>
      <c r="C149" s="147" t="s">
        <v>111</v>
      </c>
      <c r="D149" s="148">
        <v>2002</v>
      </c>
      <c r="E149" s="148" t="s">
        <v>42</v>
      </c>
      <c r="F149" s="55" t="s">
        <v>108</v>
      </c>
      <c r="G149" s="235">
        <v>0.00045266203703703706</v>
      </c>
      <c r="H149" s="235">
        <v>0.0005108796296296297</v>
      </c>
      <c r="I149" s="236">
        <f t="shared" si="5"/>
        <v>0.0009635416666666668</v>
      </c>
      <c r="J149" s="167"/>
      <c r="K149" s="194"/>
    </row>
    <row r="150" spans="1:12" ht="19.5" customHeight="1">
      <c r="A150" s="192"/>
      <c r="B150" s="188">
        <v>69</v>
      </c>
      <c r="C150" s="147" t="s">
        <v>167</v>
      </c>
      <c r="D150" s="148">
        <v>2002</v>
      </c>
      <c r="E150" s="148" t="s">
        <v>171</v>
      </c>
      <c r="F150" s="55" t="s">
        <v>142</v>
      </c>
      <c r="G150" s="235">
        <v>0.0006833333333333334</v>
      </c>
      <c r="H150" s="235">
        <v>0.0008045138888888889</v>
      </c>
      <c r="I150" s="236">
        <f t="shared" si="5"/>
        <v>0.0014878472222222224</v>
      </c>
      <c r="J150" s="167"/>
      <c r="K150" s="57"/>
      <c r="L150" s="61"/>
    </row>
    <row r="151" spans="1:11" ht="19.5" customHeight="1">
      <c r="A151" s="234"/>
      <c r="B151" s="188">
        <v>86</v>
      </c>
      <c r="C151" s="147" t="s">
        <v>126</v>
      </c>
      <c r="D151" s="148">
        <v>2000</v>
      </c>
      <c r="E151" s="148" t="s">
        <v>42</v>
      </c>
      <c r="F151" s="55" t="s">
        <v>69</v>
      </c>
      <c r="G151" s="235">
        <v>0.00044050925925925936</v>
      </c>
      <c r="H151" s="235">
        <v>0.0005091435185185186</v>
      </c>
      <c r="I151" s="236">
        <f t="shared" si="5"/>
        <v>0.000949652777777778</v>
      </c>
      <c r="J151" s="167"/>
      <c r="K151" s="57"/>
    </row>
    <row r="152" spans="1:11" ht="19.5" customHeight="1">
      <c r="A152" s="192"/>
      <c r="B152" s="188">
        <v>109</v>
      </c>
      <c r="C152" s="149" t="s">
        <v>129</v>
      </c>
      <c r="D152" s="150">
        <v>1998</v>
      </c>
      <c r="E152" s="150" t="s">
        <v>24</v>
      </c>
      <c r="F152" s="55" t="s">
        <v>69</v>
      </c>
      <c r="G152" s="235">
        <v>0.00038194444444444446</v>
      </c>
      <c r="H152" s="235">
        <v>0.0004653935185185186</v>
      </c>
      <c r="I152" s="236">
        <f t="shared" si="5"/>
        <v>0.000847337962962963</v>
      </c>
      <c r="J152" s="167"/>
      <c r="K152" s="57"/>
    </row>
    <row r="153" spans="1:12" ht="19.5" customHeight="1">
      <c r="A153" s="182"/>
      <c r="B153" s="195">
        <v>78</v>
      </c>
      <c r="C153" s="147" t="s">
        <v>112</v>
      </c>
      <c r="D153" s="148">
        <v>2000</v>
      </c>
      <c r="E153" s="148" t="s">
        <v>42</v>
      </c>
      <c r="F153" s="55" t="s">
        <v>108</v>
      </c>
      <c r="G153" s="237">
        <v>0.00041331018518518523</v>
      </c>
      <c r="H153" s="235">
        <v>0.0007091435185185186</v>
      </c>
      <c r="I153" s="236">
        <f t="shared" si="5"/>
        <v>0.0011224537037037039</v>
      </c>
      <c r="J153" s="167"/>
      <c r="K153" s="55" t="s">
        <v>184</v>
      </c>
      <c r="L153" s="61"/>
    </row>
    <row r="154" spans="1:11" ht="33.75" customHeight="1">
      <c r="A154" s="182"/>
      <c r="B154" s="195">
        <v>82</v>
      </c>
      <c r="C154" s="147" t="s">
        <v>106</v>
      </c>
      <c r="D154" s="148">
        <v>1999</v>
      </c>
      <c r="E154" s="148" t="s">
        <v>55</v>
      </c>
      <c r="F154" s="55" t="s">
        <v>99</v>
      </c>
      <c r="G154" s="235">
        <v>0.0006599537037037037</v>
      </c>
      <c r="H154" s="235">
        <v>0.000637037037037037</v>
      </c>
      <c r="I154" s="236">
        <f t="shared" si="5"/>
        <v>0.0012969907407407407</v>
      </c>
      <c r="J154" s="167"/>
      <c r="K154" s="57" t="s">
        <v>184</v>
      </c>
    </row>
    <row r="155" spans="1:11" ht="16.5">
      <c r="A155" s="181"/>
      <c r="B155" s="57"/>
      <c r="C155" s="56"/>
      <c r="D155" s="56"/>
      <c r="E155" s="56"/>
      <c r="F155" s="81"/>
      <c r="G155" s="56"/>
      <c r="H155" s="56"/>
      <c r="I155" s="56"/>
      <c r="J155" s="56"/>
      <c r="K155" s="56"/>
    </row>
    <row r="156" spans="1:11" ht="21.75" customHeight="1">
      <c r="A156" s="181"/>
      <c r="B156" s="57"/>
      <c r="C156" s="240" t="s">
        <v>240</v>
      </c>
      <c r="D156" s="239"/>
      <c r="E156" s="257" t="s">
        <v>241</v>
      </c>
      <c r="F156" s="257"/>
      <c r="G156" s="239"/>
      <c r="H156" s="56"/>
      <c r="I156" s="56"/>
      <c r="J156" s="56"/>
      <c r="K156" s="56"/>
    </row>
    <row r="157" spans="2:11" ht="16.5">
      <c r="B157" s="58"/>
      <c r="C157" s="239" t="s">
        <v>245</v>
      </c>
      <c r="D157" s="239"/>
      <c r="E157" s="239" t="s">
        <v>246</v>
      </c>
      <c r="F157" s="241"/>
      <c r="G157" s="239"/>
      <c r="H157" s="12"/>
      <c r="I157" s="12"/>
      <c r="J157" s="12"/>
      <c r="K157" s="12"/>
    </row>
    <row r="158" spans="2:11" ht="16.5">
      <c r="B158" s="58"/>
      <c r="C158" s="12"/>
      <c r="D158" s="12"/>
      <c r="E158" s="12"/>
      <c r="F158" s="69"/>
      <c r="G158" s="12"/>
      <c r="H158" s="12"/>
      <c r="I158" s="12"/>
      <c r="J158" s="12"/>
      <c r="K158" s="12"/>
    </row>
    <row r="159" spans="2:11" ht="16.5">
      <c r="B159" s="58"/>
      <c r="C159" s="12"/>
      <c r="D159" s="12"/>
      <c r="E159" s="12"/>
      <c r="F159" s="69"/>
      <c r="G159" s="12"/>
      <c r="H159" s="12"/>
      <c r="I159" s="12"/>
      <c r="J159" s="12"/>
      <c r="K159" s="12"/>
    </row>
    <row r="160" spans="2:11" ht="16.5">
      <c r="B160" s="58"/>
      <c r="C160" s="12"/>
      <c r="D160" s="12"/>
      <c r="E160" s="12"/>
      <c r="F160" s="69"/>
      <c r="G160" s="12"/>
      <c r="H160" s="12"/>
      <c r="I160" s="12"/>
      <c r="J160" s="12"/>
      <c r="K160" s="12"/>
    </row>
    <row r="161" spans="2:11" ht="16.5">
      <c r="B161" s="58"/>
      <c r="C161" s="12"/>
      <c r="D161" s="12"/>
      <c r="E161" s="12"/>
      <c r="F161" s="69"/>
      <c r="G161" s="12"/>
      <c r="H161" s="12"/>
      <c r="I161" s="12"/>
      <c r="J161" s="12"/>
      <c r="K161" s="12"/>
    </row>
  </sheetData>
  <sheetProtection/>
  <mergeCells count="18">
    <mergeCell ref="C23:C24"/>
    <mergeCell ref="D23:D24"/>
    <mergeCell ref="E156:F156"/>
    <mergeCell ref="E23:E24"/>
    <mergeCell ref="F23:F24"/>
    <mergeCell ref="G23:G24"/>
    <mergeCell ref="I23:I24"/>
    <mergeCell ref="K23:K24"/>
    <mergeCell ref="C128:D128"/>
    <mergeCell ref="J23:J24"/>
    <mergeCell ref="A1:K1"/>
    <mergeCell ref="A2:K2"/>
    <mergeCell ref="A3:K3"/>
    <mergeCell ref="A4:K4"/>
    <mergeCell ref="A5:K5"/>
    <mergeCell ref="H23:H24"/>
    <mergeCell ref="A23:A24"/>
    <mergeCell ref="B23:B24"/>
  </mergeCells>
  <printOptions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paperSize="9" scale="73" r:id="rId1"/>
  <rowBreaks count="3" manualBreakCount="3">
    <brk id="41" max="11" man="1"/>
    <brk id="45" max="11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zoomScalePageLayoutView="0" workbookViewId="0" topLeftCell="A79">
      <selection activeCell="B79" sqref="B79"/>
    </sheetView>
  </sheetViews>
  <sheetFormatPr defaultColWidth="9.00390625" defaultRowHeight="12.75"/>
  <cols>
    <col min="1" max="1" width="0.12890625" style="0" customWidth="1"/>
    <col min="2" max="2" width="9.125" style="94" customWidth="1"/>
    <col min="3" max="3" width="28.00390625" style="0" customWidth="1"/>
    <col min="4" max="4" width="9.00390625" style="0" customWidth="1"/>
    <col min="5" max="5" width="9.25390625" style="0" customWidth="1"/>
    <col min="6" max="6" width="23.125" style="0" customWidth="1"/>
    <col min="7" max="7" width="0.6171875" style="0" hidden="1" customWidth="1"/>
    <col min="8" max="8" width="21.625" style="0" customWidth="1"/>
  </cols>
  <sheetData>
    <row r="1" spans="3:8" ht="18.75">
      <c r="C1" s="6"/>
      <c r="D1" s="6"/>
      <c r="E1" s="6"/>
      <c r="F1" s="6"/>
      <c r="G1" s="6"/>
      <c r="H1" s="7"/>
    </row>
    <row r="2" spans="1:8" s="9" customFormat="1" ht="15" customHeight="1">
      <c r="A2" s="242" t="s">
        <v>25</v>
      </c>
      <c r="B2" s="243" t="s">
        <v>16</v>
      </c>
      <c r="C2" s="245" t="s">
        <v>17</v>
      </c>
      <c r="D2" s="246" t="s">
        <v>18</v>
      </c>
      <c r="E2" s="246" t="s">
        <v>19</v>
      </c>
      <c r="F2" s="249" t="s">
        <v>34</v>
      </c>
      <c r="G2" s="246" t="s">
        <v>20</v>
      </c>
      <c r="H2" s="247" t="s">
        <v>21</v>
      </c>
    </row>
    <row r="3" spans="1:8" s="10" customFormat="1" ht="15" customHeight="1">
      <c r="A3" s="242"/>
      <c r="B3" s="244"/>
      <c r="C3" s="245"/>
      <c r="D3" s="246"/>
      <c r="E3" s="246"/>
      <c r="F3" s="245"/>
      <c r="G3" s="246"/>
      <c r="H3" s="248"/>
    </row>
    <row r="4" spans="2:8" ht="38.25" customHeight="1">
      <c r="B4" s="98" t="s">
        <v>26</v>
      </c>
      <c r="C4" s="43"/>
      <c r="D4" s="43"/>
      <c r="E4" s="43"/>
      <c r="F4" s="43"/>
      <c r="G4" s="43"/>
      <c r="H4" s="43"/>
    </row>
    <row r="5" spans="2:8" ht="38.25" customHeight="1">
      <c r="B5" s="109">
        <v>1</v>
      </c>
      <c r="C5" s="110" t="s">
        <v>70</v>
      </c>
      <c r="D5" s="111">
        <v>2001</v>
      </c>
      <c r="E5" s="111" t="s">
        <v>24</v>
      </c>
      <c r="F5" s="111" t="s">
        <v>69</v>
      </c>
      <c r="G5" s="38"/>
      <c r="H5" s="41"/>
    </row>
    <row r="6" spans="2:8" ht="38.25" customHeight="1">
      <c r="B6" s="112">
        <v>2</v>
      </c>
      <c r="C6" s="110" t="s">
        <v>100</v>
      </c>
      <c r="D6" s="111">
        <v>2002</v>
      </c>
      <c r="E6" s="111" t="s">
        <v>42</v>
      </c>
      <c r="F6" s="111" t="s">
        <v>99</v>
      </c>
      <c r="G6" s="38"/>
      <c r="H6" s="41"/>
    </row>
    <row r="7" spans="2:8" ht="38.25" customHeight="1">
      <c r="B7" s="109">
        <v>3</v>
      </c>
      <c r="C7" s="110" t="s">
        <v>87</v>
      </c>
      <c r="D7" s="111">
        <v>2001</v>
      </c>
      <c r="E7" s="111" t="s">
        <v>42</v>
      </c>
      <c r="F7" s="111" t="s">
        <v>86</v>
      </c>
      <c r="G7" s="40"/>
      <c r="H7" s="41"/>
    </row>
    <row r="8" spans="2:8" ht="38.25" customHeight="1">
      <c r="B8" s="109">
        <v>4</v>
      </c>
      <c r="C8" s="110" t="s">
        <v>74</v>
      </c>
      <c r="D8" s="111">
        <v>2001</v>
      </c>
      <c r="E8" s="111" t="s">
        <v>42</v>
      </c>
      <c r="F8" s="111" t="s">
        <v>73</v>
      </c>
      <c r="G8" s="38"/>
      <c r="H8" s="41"/>
    </row>
    <row r="9" spans="2:8" ht="38.25" customHeight="1">
      <c r="B9" s="109">
        <v>5</v>
      </c>
      <c r="C9" s="110" t="s">
        <v>85</v>
      </c>
      <c r="D9" s="111">
        <v>2001</v>
      </c>
      <c r="E9" s="111" t="s">
        <v>42</v>
      </c>
      <c r="F9" s="111" t="s">
        <v>84</v>
      </c>
      <c r="G9" s="38"/>
      <c r="H9" s="41"/>
    </row>
    <row r="10" spans="2:8" ht="38.25" customHeight="1">
      <c r="B10" s="109">
        <v>6</v>
      </c>
      <c r="C10" s="110" t="s">
        <v>44</v>
      </c>
      <c r="D10" s="111">
        <v>2001</v>
      </c>
      <c r="E10" s="111" t="s">
        <v>42</v>
      </c>
      <c r="F10" s="111" t="s">
        <v>40</v>
      </c>
      <c r="G10" s="40"/>
      <c r="H10" s="41"/>
    </row>
    <row r="11" spans="2:8" ht="38.25" customHeight="1">
      <c r="B11" s="109">
        <v>7</v>
      </c>
      <c r="C11" s="110" t="s">
        <v>88</v>
      </c>
      <c r="D11" s="111">
        <v>2002</v>
      </c>
      <c r="E11" s="111" t="s">
        <v>42</v>
      </c>
      <c r="F11" s="111" t="s">
        <v>86</v>
      </c>
      <c r="G11" s="38"/>
      <c r="H11" s="41"/>
    </row>
    <row r="12" spans="2:8" ht="38.25" customHeight="1">
      <c r="B12" s="109">
        <v>8</v>
      </c>
      <c r="C12" s="110" t="s">
        <v>115</v>
      </c>
      <c r="D12" s="111">
        <v>2002</v>
      </c>
      <c r="E12" s="111" t="s">
        <v>55</v>
      </c>
      <c r="F12" s="111" t="s">
        <v>71</v>
      </c>
      <c r="G12" s="38"/>
      <c r="H12" s="41"/>
    </row>
    <row r="13" spans="2:8" ht="38.25" customHeight="1">
      <c r="B13" s="109">
        <v>9</v>
      </c>
      <c r="C13" s="110" t="s">
        <v>75</v>
      </c>
      <c r="D13" s="111">
        <v>2001</v>
      </c>
      <c r="E13" s="111" t="s">
        <v>55</v>
      </c>
      <c r="F13" s="111" t="s">
        <v>73</v>
      </c>
      <c r="G13" s="38"/>
      <c r="H13" s="41"/>
    </row>
    <row r="14" spans="2:8" ht="38.25" customHeight="1">
      <c r="B14" s="109">
        <v>10</v>
      </c>
      <c r="C14" s="110" t="s">
        <v>101</v>
      </c>
      <c r="D14" s="111">
        <v>2002</v>
      </c>
      <c r="E14" s="111" t="s">
        <v>55</v>
      </c>
      <c r="F14" s="111" t="s">
        <v>99</v>
      </c>
      <c r="G14" s="38"/>
      <c r="H14" s="41"/>
    </row>
    <row r="15" spans="2:8" ht="38.25" customHeight="1">
      <c r="B15" s="109">
        <v>11</v>
      </c>
      <c r="C15" s="110" t="s">
        <v>110</v>
      </c>
      <c r="D15" s="111">
        <v>2002</v>
      </c>
      <c r="E15" s="111" t="s">
        <v>42</v>
      </c>
      <c r="F15" s="111" t="s">
        <v>108</v>
      </c>
      <c r="G15" s="38"/>
      <c r="H15" s="41"/>
    </row>
    <row r="16" spans="2:8" ht="38.25" customHeight="1">
      <c r="B16" s="109">
        <v>12</v>
      </c>
      <c r="C16" s="113" t="s">
        <v>41</v>
      </c>
      <c r="D16" s="114">
        <v>2001</v>
      </c>
      <c r="E16" s="111" t="s">
        <v>42</v>
      </c>
      <c r="F16" s="111" t="s">
        <v>40</v>
      </c>
      <c r="G16" s="38"/>
      <c r="H16" s="41"/>
    </row>
    <row r="17" spans="2:8" ht="38.25" customHeight="1">
      <c r="B17" s="109">
        <v>13</v>
      </c>
      <c r="C17" s="110" t="s">
        <v>120</v>
      </c>
      <c r="D17" s="111">
        <v>2002</v>
      </c>
      <c r="E17" s="111" t="s">
        <v>42</v>
      </c>
      <c r="F17" s="111" t="s">
        <v>69</v>
      </c>
      <c r="G17" s="38"/>
      <c r="H17" s="41"/>
    </row>
    <row r="18" spans="2:8" ht="38.25" customHeight="1">
      <c r="B18" s="109">
        <v>14</v>
      </c>
      <c r="C18" s="110" t="s">
        <v>76</v>
      </c>
      <c r="D18" s="111">
        <v>2002</v>
      </c>
      <c r="E18" s="111" t="s">
        <v>42</v>
      </c>
      <c r="F18" s="111" t="s">
        <v>73</v>
      </c>
      <c r="G18" s="38"/>
      <c r="H18" s="41"/>
    </row>
    <row r="19" spans="2:8" ht="38.25" customHeight="1">
      <c r="B19" s="109">
        <v>15</v>
      </c>
      <c r="C19" s="110" t="s">
        <v>46</v>
      </c>
      <c r="D19" s="111">
        <v>2001</v>
      </c>
      <c r="E19" s="111" t="s">
        <v>42</v>
      </c>
      <c r="F19" s="111" t="s">
        <v>40</v>
      </c>
      <c r="G19" s="38"/>
      <c r="H19" s="41"/>
    </row>
    <row r="20" spans="2:8" ht="38.25" customHeight="1">
      <c r="B20" s="109">
        <v>16</v>
      </c>
      <c r="C20" s="110" t="s">
        <v>102</v>
      </c>
      <c r="D20" s="111">
        <v>2002</v>
      </c>
      <c r="E20" s="111" t="s">
        <v>43</v>
      </c>
      <c r="F20" s="111" t="s">
        <v>99</v>
      </c>
      <c r="G20" s="38"/>
      <c r="H20" s="41"/>
    </row>
    <row r="21" spans="2:8" ht="38.25" customHeight="1">
      <c r="B21" s="115">
        <v>17</v>
      </c>
      <c r="C21" s="110" t="s">
        <v>159</v>
      </c>
      <c r="D21" s="111">
        <v>2002</v>
      </c>
      <c r="E21" s="111" t="s">
        <v>42</v>
      </c>
      <c r="F21" s="111" t="s">
        <v>151</v>
      </c>
      <c r="G21" s="40"/>
      <c r="H21" s="41"/>
    </row>
    <row r="22" spans="2:8" ht="38.25" customHeight="1">
      <c r="B22" s="115">
        <v>18</v>
      </c>
      <c r="C22" s="110" t="s">
        <v>146</v>
      </c>
      <c r="D22" s="116">
        <v>2002</v>
      </c>
      <c r="E22" s="111" t="s">
        <v>42</v>
      </c>
      <c r="F22" s="111" t="s">
        <v>62</v>
      </c>
      <c r="G22" s="38"/>
      <c r="H22" s="41"/>
    </row>
    <row r="23" spans="2:8" ht="38.25" customHeight="1">
      <c r="B23" s="115">
        <v>19</v>
      </c>
      <c r="C23" s="117" t="s">
        <v>161</v>
      </c>
      <c r="D23" s="118">
        <v>2002</v>
      </c>
      <c r="E23" s="114" t="s">
        <v>43</v>
      </c>
      <c r="F23" s="111" t="s">
        <v>40</v>
      </c>
      <c r="G23" s="38"/>
      <c r="H23" s="41"/>
    </row>
    <row r="24" spans="2:8" ht="38.25" customHeight="1">
      <c r="B24" s="115">
        <v>20</v>
      </c>
      <c r="C24" s="119" t="s">
        <v>163</v>
      </c>
      <c r="D24" s="116">
        <v>2002</v>
      </c>
      <c r="E24" s="111" t="s">
        <v>42</v>
      </c>
      <c r="F24" s="111" t="s">
        <v>62</v>
      </c>
      <c r="G24" s="38"/>
      <c r="H24" s="41"/>
    </row>
    <row r="25" spans="2:8" ht="38.25" customHeight="1">
      <c r="B25" s="99" t="s">
        <v>27</v>
      </c>
      <c r="C25" s="44"/>
      <c r="D25" s="44"/>
      <c r="E25" s="44"/>
      <c r="F25" s="44"/>
      <c r="G25" s="44"/>
      <c r="H25" s="44"/>
    </row>
    <row r="26" spans="2:8" ht="38.25" customHeight="1">
      <c r="B26" s="109">
        <v>21</v>
      </c>
      <c r="C26" s="110" t="s">
        <v>72</v>
      </c>
      <c r="D26" s="111">
        <v>1999</v>
      </c>
      <c r="E26" s="111" t="s">
        <v>42</v>
      </c>
      <c r="F26" s="111" t="s">
        <v>73</v>
      </c>
      <c r="G26" s="39"/>
      <c r="H26" s="41"/>
    </row>
    <row r="27" spans="2:8" ht="38.25" customHeight="1">
      <c r="B27" s="112">
        <v>22</v>
      </c>
      <c r="C27" s="113" t="s">
        <v>48</v>
      </c>
      <c r="D27" s="114">
        <v>2000</v>
      </c>
      <c r="E27" s="114" t="s">
        <v>42</v>
      </c>
      <c r="F27" s="111" t="s">
        <v>40</v>
      </c>
      <c r="G27" s="39"/>
      <c r="H27" s="41"/>
    </row>
    <row r="28" spans="2:8" ht="38.25" customHeight="1">
      <c r="B28" s="112">
        <v>23</v>
      </c>
      <c r="C28" s="110" t="s">
        <v>89</v>
      </c>
      <c r="D28" s="111">
        <v>2000</v>
      </c>
      <c r="E28" s="111" t="s">
        <v>24</v>
      </c>
      <c r="F28" s="111" t="s">
        <v>86</v>
      </c>
      <c r="G28" s="39"/>
      <c r="H28" s="41"/>
    </row>
    <row r="29" spans="2:8" ht="38.25" customHeight="1">
      <c r="B29" s="109">
        <v>24</v>
      </c>
      <c r="C29" s="113" t="s">
        <v>68</v>
      </c>
      <c r="D29" s="114">
        <v>2000</v>
      </c>
      <c r="E29" s="114" t="s">
        <v>24</v>
      </c>
      <c r="F29" s="114" t="s">
        <v>69</v>
      </c>
      <c r="G29" s="38"/>
      <c r="H29" s="41"/>
    </row>
    <row r="30" spans="2:8" ht="38.25" customHeight="1">
      <c r="B30" s="109">
        <v>25</v>
      </c>
      <c r="C30" s="113" t="s">
        <v>183</v>
      </c>
      <c r="D30" s="114">
        <v>1999</v>
      </c>
      <c r="E30" s="114" t="s">
        <v>42</v>
      </c>
      <c r="F30" s="114" t="s">
        <v>62</v>
      </c>
      <c r="G30" s="39"/>
      <c r="H30" s="41"/>
    </row>
    <row r="31" spans="2:8" ht="38.25" customHeight="1">
      <c r="B31" s="112">
        <v>26</v>
      </c>
      <c r="C31" s="110" t="s">
        <v>91</v>
      </c>
      <c r="D31" s="111">
        <v>2000</v>
      </c>
      <c r="E31" s="111" t="s">
        <v>42</v>
      </c>
      <c r="F31" s="111" t="s">
        <v>86</v>
      </c>
      <c r="G31" s="39"/>
      <c r="H31" s="41"/>
    </row>
    <row r="32" spans="2:8" ht="38.25" customHeight="1">
      <c r="B32" s="109">
        <v>27</v>
      </c>
      <c r="C32" s="113" t="s">
        <v>158</v>
      </c>
      <c r="D32" s="114">
        <v>1999</v>
      </c>
      <c r="E32" s="114" t="s">
        <v>24</v>
      </c>
      <c r="F32" s="118" t="s">
        <v>69</v>
      </c>
      <c r="G32" s="39"/>
      <c r="H32" s="41"/>
    </row>
    <row r="33" spans="2:8" ht="38.25" customHeight="1">
      <c r="B33" s="112">
        <v>28</v>
      </c>
      <c r="C33" s="113" t="s">
        <v>47</v>
      </c>
      <c r="D33" s="114">
        <v>1999</v>
      </c>
      <c r="E33" s="114" t="s">
        <v>24</v>
      </c>
      <c r="F33" s="116" t="s">
        <v>40</v>
      </c>
      <c r="G33" s="38"/>
      <c r="H33" s="41"/>
    </row>
    <row r="34" spans="2:8" ht="38.25" customHeight="1">
      <c r="B34" s="112">
        <v>29</v>
      </c>
      <c r="C34" s="113" t="s">
        <v>116</v>
      </c>
      <c r="D34" s="114">
        <v>2000</v>
      </c>
      <c r="E34" s="114" t="s">
        <v>42</v>
      </c>
      <c r="F34" s="111" t="s">
        <v>71</v>
      </c>
      <c r="G34" s="39"/>
      <c r="H34" s="41"/>
    </row>
    <row r="35" spans="2:8" ht="38.25" customHeight="1">
      <c r="B35" s="112">
        <v>30</v>
      </c>
      <c r="C35" s="110" t="s">
        <v>90</v>
      </c>
      <c r="D35" s="111">
        <v>2000</v>
      </c>
      <c r="E35" s="111" t="s">
        <v>42</v>
      </c>
      <c r="F35" s="111" t="s">
        <v>86</v>
      </c>
      <c r="G35" s="38"/>
      <c r="H35" s="41"/>
    </row>
    <row r="36" spans="2:8" ht="38.25" customHeight="1">
      <c r="B36" s="109">
        <v>31</v>
      </c>
      <c r="C36" s="113" t="s">
        <v>63</v>
      </c>
      <c r="D36" s="114">
        <v>1999</v>
      </c>
      <c r="E36" s="114" t="s">
        <v>55</v>
      </c>
      <c r="F36" s="114" t="s">
        <v>62</v>
      </c>
      <c r="G36" s="38"/>
      <c r="H36" s="41"/>
    </row>
    <row r="37" spans="2:8" ht="38.25" customHeight="1">
      <c r="B37" s="95">
        <v>32</v>
      </c>
      <c r="C37" s="113" t="s">
        <v>164</v>
      </c>
      <c r="D37" s="114">
        <v>2000</v>
      </c>
      <c r="E37" s="114" t="s">
        <v>42</v>
      </c>
      <c r="F37" s="111" t="s">
        <v>71</v>
      </c>
      <c r="G37" s="38"/>
      <c r="H37" s="41"/>
    </row>
    <row r="38" spans="2:8" ht="38.25" customHeight="1">
      <c r="B38" s="97">
        <v>33</v>
      </c>
      <c r="C38" s="42"/>
      <c r="D38" s="85"/>
      <c r="E38" s="85"/>
      <c r="F38" s="37"/>
      <c r="G38" s="39"/>
      <c r="H38" s="41"/>
    </row>
    <row r="39" spans="2:8" ht="38.25" customHeight="1">
      <c r="B39" s="97"/>
      <c r="C39" s="42"/>
      <c r="D39" s="85"/>
      <c r="E39" s="85"/>
      <c r="F39" s="37"/>
      <c r="G39" s="39"/>
      <c r="H39" s="41"/>
    </row>
    <row r="40" spans="2:8" ht="38.25" customHeight="1">
      <c r="B40" s="100" t="s">
        <v>52</v>
      </c>
      <c r="C40" s="45"/>
      <c r="D40" s="45"/>
      <c r="E40" s="45"/>
      <c r="F40" s="45"/>
      <c r="G40" s="45"/>
      <c r="H40" s="45"/>
    </row>
    <row r="41" spans="2:8" ht="38.25" customHeight="1">
      <c r="B41" s="109">
        <v>34</v>
      </c>
      <c r="C41" s="110" t="s">
        <v>50</v>
      </c>
      <c r="D41" s="111">
        <v>1998</v>
      </c>
      <c r="E41" s="111" t="s">
        <v>24</v>
      </c>
      <c r="F41" s="111" t="s">
        <v>40</v>
      </c>
      <c r="G41" s="38"/>
      <c r="H41" s="41"/>
    </row>
    <row r="42" spans="2:8" ht="38.25" customHeight="1">
      <c r="B42" s="112">
        <v>35</v>
      </c>
      <c r="C42" s="110" t="s">
        <v>114</v>
      </c>
      <c r="D42" s="111">
        <v>1997</v>
      </c>
      <c r="E42" s="111" t="s">
        <v>24</v>
      </c>
      <c r="F42" s="111" t="s">
        <v>86</v>
      </c>
      <c r="G42" s="38"/>
      <c r="H42" s="41"/>
    </row>
    <row r="43" spans="2:8" ht="38.25" customHeight="1">
      <c r="B43" s="112">
        <v>36</v>
      </c>
      <c r="C43" s="110" t="s">
        <v>155</v>
      </c>
      <c r="D43" s="111">
        <v>1997</v>
      </c>
      <c r="E43" s="111" t="s">
        <v>24</v>
      </c>
      <c r="F43" s="111" t="s">
        <v>69</v>
      </c>
      <c r="G43" s="38"/>
      <c r="H43" s="41"/>
    </row>
    <row r="44" spans="2:8" ht="38.25" customHeight="1">
      <c r="B44" s="109">
        <v>37</v>
      </c>
      <c r="C44" s="110" t="s">
        <v>49</v>
      </c>
      <c r="D44" s="111">
        <v>1997</v>
      </c>
      <c r="E44" s="111" t="s">
        <v>24</v>
      </c>
      <c r="F44" s="111" t="s">
        <v>40</v>
      </c>
      <c r="G44" s="38"/>
      <c r="H44" s="41"/>
    </row>
    <row r="45" spans="2:8" ht="38.25" customHeight="1">
      <c r="B45" s="112">
        <v>38</v>
      </c>
      <c r="C45" s="120" t="s">
        <v>92</v>
      </c>
      <c r="D45" s="121">
        <v>1998</v>
      </c>
      <c r="E45" s="121" t="s">
        <v>42</v>
      </c>
      <c r="F45" s="111" t="s">
        <v>86</v>
      </c>
      <c r="G45" s="38"/>
      <c r="H45" s="41"/>
    </row>
    <row r="46" spans="2:8" ht="38.25" customHeight="1">
      <c r="B46" s="112">
        <v>39</v>
      </c>
      <c r="C46" s="120" t="s">
        <v>121</v>
      </c>
      <c r="D46" s="121">
        <v>1997</v>
      </c>
      <c r="E46" s="121" t="s">
        <v>42</v>
      </c>
      <c r="F46" s="111" t="s">
        <v>69</v>
      </c>
      <c r="G46" s="38"/>
      <c r="H46" s="41"/>
    </row>
    <row r="47" spans="2:8" ht="38.25" customHeight="1">
      <c r="B47" s="109">
        <v>40</v>
      </c>
      <c r="C47" s="122" t="s">
        <v>51</v>
      </c>
      <c r="D47" s="123">
        <v>1997</v>
      </c>
      <c r="E47" s="123" t="s">
        <v>24</v>
      </c>
      <c r="F47" s="111" t="s">
        <v>40</v>
      </c>
      <c r="G47" s="38"/>
      <c r="H47" s="41"/>
    </row>
    <row r="48" spans="2:8" ht="38.25" customHeight="1">
      <c r="B48" s="112">
        <v>41</v>
      </c>
      <c r="C48" s="120" t="s">
        <v>156</v>
      </c>
      <c r="D48" s="121">
        <v>1998</v>
      </c>
      <c r="E48" s="121" t="s">
        <v>24</v>
      </c>
      <c r="F48" s="111" t="s">
        <v>69</v>
      </c>
      <c r="G48" s="38"/>
      <c r="H48" s="41"/>
    </row>
    <row r="49" spans="2:8" ht="38.25" customHeight="1">
      <c r="B49" s="112">
        <v>42</v>
      </c>
      <c r="C49" s="120" t="s">
        <v>160</v>
      </c>
      <c r="D49" s="121">
        <v>1998</v>
      </c>
      <c r="E49" s="121" t="s">
        <v>24</v>
      </c>
      <c r="F49" s="111" t="s">
        <v>69</v>
      </c>
      <c r="G49" s="38"/>
      <c r="H49" s="41"/>
    </row>
    <row r="50" spans="2:8" ht="38.25" customHeight="1">
      <c r="B50" s="97">
        <v>43</v>
      </c>
      <c r="C50" s="88"/>
      <c r="D50" s="87"/>
      <c r="E50" s="89"/>
      <c r="F50" s="37"/>
      <c r="G50" s="38"/>
      <c r="H50" s="41"/>
    </row>
    <row r="51" spans="2:8" ht="38.25" customHeight="1">
      <c r="B51" s="97">
        <v>44</v>
      </c>
      <c r="C51" s="88"/>
      <c r="D51" s="87"/>
      <c r="E51" s="87"/>
      <c r="F51" s="37"/>
      <c r="G51" s="38"/>
      <c r="H51" s="41"/>
    </row>
    <row r="52" spans="2:8" ht="38.25" customHeight="1">
      <c r="B52" s="100" t="s">
        <v>29</v>
      </c>
      <c r="C52" s="45"/>
      <c r="D52" s="45"/>
      <c r="E52" s="45"/>
      <c r="F52" s="45"/>
      <c r="G52" s="45"/>
      <c r="H52" s="45"/>
    </row>
    <row r="53" spans="2:8" ht="38.25" customHeight="1">
      <c r="B53" s="95">
        <v>45</v>
      </c>
      <c r="C53" s="42" t="s">
        <v>144</v>
      </c>
      <c r="D53" s="85">
        <v>1995</v>
      </c>
      <c r="E53" s="37" t="s">
        <v>145</v>
      </c>
      <c r="F53" s="37" t="s">
        <v>142</v>
      </c>
      <c r="G53" s="38"/>
      <c r="H53" s="41"/>
    </row>
    <row r="54" spans="2:8" ht="38.25" customHeight="1">
      <c r="B54" s="95">
        <v>46</v>
      </c>
      <c r="C54" s="42" t="s">
        <v>157</v>
      </c>
      <c r="D54" s="85">
        <v>1996</v>
      </c>
      <c r="E54" s="37" t="s">
        <v>24</v>
      </c>
      <c r="F54" s="37" t="s">
        <v>69</v>
      </c>
      <c r="G54" s="38"/>
      <c r="H54" s="41"/>
    </row>
    <row r="55" spans="2:8" ht="38.25" customHeight="1">
      <c r="B55" s="95">
        <v>47</v>
      </c>
      <c r="C55" s="42"/>
      <c r="D55" s="85"/>
      <c r="E55" s="37"/>
      <c r="F55" s="37"/>
      <c r="G55" s="38"/>
      <c r="H55" s="41"/>
    </row>
    <row r="56" spans="2:8" ht="38.25" customHeight="1">
      <c r="B56" s="98" t="s">
        <v>30</v>
      </c>
      <c r="C56" s="43"/>
      <c r="D56" s="43"/>
      <c r="E56" s="43"/>
      <c r="F56" s="43"/>
      <c r="G56" s="43"/>
      <c r="H56" s="43"/>
    </row>
    <row r="57" spans="2:8" ht="38.25" customHeight="1">
      <c r="B57" s="109">
        <v>48</v>
      </c>
      <c r="C57" s="110" t="s">
        <v>109</v>
      </c>
      <c r="D57" s="111">
        <v>2001</v>
      </c>
      <c r="E57" s="111" t="s">
        <v>42</v>
      </c>
      <c r="F57" s="111" t="s">
        <v>108</v>
      </c>
      <c r="G57" s="38"/>
      <c r="H57" s="41"/>
    </row>
    <row r="58" spans="2:8" ht="38.25" customHeight="1">
      <c r="B58" s="109">
        <v>49</v>
      </c>
      <c r="C58" s="110" t="s">
        <v>53</v>
      </c>
      <c r="D58" s="111">
        <v>2001</v>
      </c>
      <c r="E58" s="111" t="s">
        <v>42</v>
      </c>
      <c r="F58" s="111" t="s">
        <v>40</v>
      </c>
      <c r="G58" s="38"/>
      <c r="H58" s="41"/>
    </row>
    <row r="59" spans="2:8" ht="38.25" customHeight="1">
      <c r="B59" s="109">
        <v>50</v>
      </c>
      <c r="C59" s="110" t="s">
        <v>93</v>
      </c>
      <c r="D59" s="111">
        <v>2001</v>
      </c>
      <c r="E59" s="111" t="s">
        <v>42</v>
      </c>
      <c r="F59" s="111" t="s">
        <v>86</v>
      </c>
      <c r="G59" s="38"/>
      <c r="H59" s="41"/>
    </row>
    <row r="60" spans="2:8" ht="38.25" customHeight="1">
      <c r="B60" s="109">
        <v>51</v>
      </c>
      <c r="C60" s="110" t="s">
        <v>78</v>
      </c>
      <c r="D60" s="111">
        <v>2002</v>
      </c>
      <c r="E60" s="111" t="s">
        <v>42</v>
      </c>
      <c r="F60" s="111" t="s">
        <v>73</v>
      </c>
      <c r="G60" s="38"/>
      <c r="H60" s="41"/>
    </row>
    <row r="61" spans="2:8" ht="38.25" customHeight="1">
      <c r="B61" s="109">
        <v>52</v>
      </c>
      <c r="C61" s="124" t="s">
        <v>54</v>
      </c>
      <c r="D61" s="111">
        <v>2001</v>
      </c>
      <c r="E61" s="111" t="s">
        <v>55</v>
      </c>
      <c r="F61" s="111" t="s">
        <v>40</v>
      </c>
      <c r="G61" s="38"/>
      <c r="H61" s="41"/>
    </row>
    <row r="62" spans="2:8" ht="38.25" customHeight="1">
      <c r="B62" s="109">
        <v>53</v>
      </c>
      <c r="C62" s="110" t="s">
        <v>94</v>
      </c>
      <c r="D62" s="111">
        <v>2001</v>
      </c>
      <c r="E62" s="111" t="s">
        <v>42</v>
      </c>
      <c r="F62" s="111" t="s">
        <v>86</v>
      </c>
      <c r="G62" s="38"/>
      <c r="H62" s="41"/>
    </row>
    <row r="63" spans="2:8" ht="38.25" customHeight="1">
      <c r="B63" s="109">
        <v>54</v>
      </c>
      <c r="C63" s="110" t="s">
        <v>122</v>
      </c>
      <c r="D63" s="111">
        <v>2002</v>
      </c>
      <c r="E63" s="111" t="s">
        <v>42</v>
      </c>
      <c r="F63" s="111" t="s">
        <v>69</v>
      </c>
      <c r="G63" s="38"/>
      <c r="H63" s="41"/>
    </row>
    <row r="64" spans="2:8" ht="38.25" customHeight="1">
      <c r="B64" s="115">
        <v>55</v>
      </c>
      <c r="C64" s="110" t="s">
        <v>136</v>
      </c>
      <c r="D64" s="116">
        <v>2001</v>
      </c>
      <c r="E64" s="111" t="s">
        <v>24</v>
      </c>
      <c r="F64" s="111" t="s">
        <v>134</v>
      </c>
      <c r="G64" s="38"/>
      <c r="H64" s="41"/>
    </row>
    <row r="65" spans="2:8" ht="38.25" customHeight="1">
      <c r="B65" s="115">
        <v>56</v>
      </c>
      <c r="C65" s="110" t="s">
        <v>153</v>
      </c>
      <c r="D65" s="116">
        <v>2002</v>
      </c>
      <c r="E65" s="111" t="s">
        <v>42</v>
      </c>
      <c r="F65" s="111" t="s">
        <v>151</v>
      </c>
      <c r="G65" s="38"/>
      <c r="H65" s="41"/>
    </row>
    <row r="66" spans="2:8" ht="38.25" customHeight="1">
      <c r="B66" s="115">
        <v>57</v>
      </c>
      <c r="C66" s="110" t="s">
        <v>140</v>
      </c>
      <c r="D66" s="116">
        <v>2003</v>
      </c>
      <c r="E66" s="111" t="s">
        <v>42</v>
      </c>
      <c r="F66" s="111" t="s">
        <v>40</v>
      </c>
      <c r="G66" s="38"/>
      <c r="H66" s="41"/>
    </row>
    <row r="67" spans="2:8" ht="38.25" customHeight="1">
      <c r="B67" s="115">
        <v>58</v>
      </c>
      <c r="C67" s="110" t="s">
        <v>103</v>
      </c>
      <c r="D67" s="116">
        <v>2002</v>
      </c>
      <c r="E67" s="111" t="s">
        <v>45</v>
      </c>
      <c r="F67" s="111" t="s">
        <v>99</v>
      </c>
      <c r="G67" s="38"/>
      <c r="H67" s="41"/>
    </row>
    <row r="68" spans="2:8" ht="38.25" customHeight="1">
      <c r="B68" s="115">
        <v>59</v>
      </c>
      <c r="C68" s="110" t="s">
        <v>111</v>
      </c>
      <c r="D68" s="116">
        <v>2002</v>
      </c>
      <c r="E68" s="111" t="s">
        <v>42</v>
      </c>
      <c r="F68" s="111" t="s">
        <v>108</v>
      </c>
      <c r="G68" s="38"/>
      <c r="H68" s="41"/>
    </row>
    <row r="69" spans="2:8" ht="38.25" customHeight="1">
      <c r="B69" s="115">
        <v>60</v>
      </c>
      <c r="C69" s="110" t="s">
        <v>77</v>
      </c>
      <c r="D69" s="116">
        <v>2001</v>
      </c>
      <c r="E69" s="111" t="s">
        <v>42</v>
      </c>
      <c r="F69" s="111" t="s">
        <v>73</v>
      </c>
      <c r="G69" s="38"/>
      <c r="H69" s="41"/>
    </row>
    <row r="70" spans="2:8" ht="38.25" customHeight="1">
      <c r="B70" s="115">
        <v>61</v>
      </c>
      <c r="C70" s="110" t="s">
        <v>95</v>
      </c>
      <c r="D70" s="111">
        <v>2001</v>
      </c>
      <c r="E70" s="111" t="s">
        <v>42</v>
      </c>
      <c r="F70" s="116" t="s">
        <v>86</v>
      </c>
      <c r="G70" s="38"/>
      <c r="H70" s="41"/>
    </row>
    <row r="71" spans="2:8" ht="38.25" customHeight="1">
      <c r="B71" s="115">
        <v>62</v>
      </c>
      <c r="C71" s="110" t="s">
        <v>123</v>
      </c>
      <c r="D71" s="111">
        <v>2002</v>
      </c>
      <c r="E71" s="111" t="s">
        <v>42</v>
      </c>
      <c r="F71" s="116" t="s">
        <v>69</v>
      </c>
      <c r="G71" s="38"/>
      <c r="H71" s="41"/>
    </row>
    <row r="72" spans="2:8" ht="38.25" customHeight="1">
      <c r="B72" s="115">
        <v>63</v>
      </c>
      <c r="C72" s="110" t="s">
        <v>117</v>
      </c>
      <c r="D72" s="116">
        <v>2003</v>
      </c>
      <c r="E72" s="111" t="s">
        <v>55</v>
      </c>
      <c r="F72" s="111" t="s">
        <v>73</v>
      </c>
      <c r="G72" s="38"/>
      <c r="H72" s="41"/>
    </row>
    <row r="73" spans="2:8" ht="38.25" customHeight="1">
      <c r="B73" s="115">
        <v>64</v>
      </c>
      <c r="C73" s="119" t="s">
        <v>66</v>
      </c>
      <c r="D73" s="116">
        <v>2002</v>
      </c>
      <c r="E73" s="111" t="s">
        <v>42</v>
      </c>
      <c r="F73" s="111" t="s">
        <v>62</v>
      </c>
      <c r="G73" s="38"/>
      <c r="H73" s="41"/>
    </row>
    <row r="74" spans="2:8" ht="38.25" customHeight="1">
      <c r="B74" s="115">
        <v>65</v>
      </c>
      <c r="C74" s="119" t="s">
        <v>131</v>
      </c>
      <c r="D74" s="116">
        <v>2001</v>
      </c>
      <c r="E74" s="111" t="s">
        <v>42</v>
      </c>
      <c r="F74" s="111" t="s">
        <v>69</v>
      </c>
      <c r="G74" s="38"/>
      <c r="H74" s="41"/>
    </row>
    <row r="75" spans="2:8" ht="38.25" customHeight="1">
      <c r="B75" s="115">
        <v>66</v>
      </c>
      <c r="C75" s="119" t="s">
        <v>137</v>
      </c>
      <c r="D75" s="116">
        <v>2001</v>
      </c>
      <c r="E75" s="111" t="s">
        <v>42</v>
      </c>
      <c r="F75" s="111" t="s">
        <v>134</v>
      </c>
      <c r="G75" s="38"/>
      <c r="H75" s="41"/>
    </row>
    <row r="76" spans="2:8" ht="38.25" customHeight="1">
      <c r="B76" s="115">
        <v>67</v>
      </c>
      <c r="C76" s="119" t="s">
        <v>154</v>
      </c>
      <c r="D76" s="116">
        <v>2002</v>
      </c>
      <c r="E76" s="111" t="s">
        <v>55</v>
      </c>
      <c r="F76" s="111" t="s">
        <v>151</v>
      </c>
      <c r="G76" s="38"/>
      <c r="H76" s="41"/>
    </row>
    <row r="77" spans="2:8" ht="38.25" customHeight="1">
      <c r="B77" s="115">
        <v>68</v>
      </c>
      <c r="C77" s="119" t="s">
        <v>56</v>
      </c>
      <c r="D77" s="116">
        <v>2001</v>
      </c>
      <c r="E77" s="111" t="s">
        <v>55</v>
      </c>
      <c r="F77" s="111" t="s">
        <v>40</v>
      </c>
      <c r="G77" s="38"/>
      <c r="H77" s="41"/>
    </row>
    <row r="78" spans="2:8" ht="38.25" customHeight="1">
      <c r="B78" s="96">
        <v>69</v>
      </c>
      <c r="C78" s="90"/>
      <c r="D78" s="91"/>
      <c r="E78" s="85"/>
      <c r="F78" s="37"/>
      <c r="G78" s="38"/>
      <c r="H78" s="41"/>
    </row>
    <row r="79" spans="2:8" ht="38.25" customHeight="1">
      <c r="B79" s="96">
        <v>70</v>
      </c>
      <c r="C79" s="90"/>
      <c r="D79" s="91"/>
      <c r="E79" s="85"/>
      <c r="F79" s="37"/>
      <c r="G79" s="38"/>
      <c r="H79" s="41"/>
    </row>
    <row r="80" spans="2:8" ht="38.25" customHeight="1">
      <c r="B80" s="101" t="s">
        <v>31</v>
      </c>
      <c r="C80" s="46"/>
      <c r="D80" s="46"/>
      <c r="E80" s="46"/>
      <c r="F80" s="46"/>
      <c r="G80" s="46"/>
      <c r="H80" s="46"/>
    </row>
    <row r="81" spans="2:8" ht="38.25" customHeight="1">
      <c r="B81" s="109">
        <v>71</v>
      </c>
      <c r="C81" s="110" t="s">
        <v>57</v>
      </c>
      <c r="D81" s="111">
        <v>1999</v>
      </c>
      <c r="E81" s="111" t="s">
        <v>24</v>
      </c>
      <c r="F81" s="111" t="s">
        <v>40</v>
      </c>
      <c r="G81" s="38"/>
      <c r="H81" s="41"/>
    </row>
    <row r="82" spans="2:8" ht="38.25" customHeight="1">
      <c r="B82" s="109">
        <v>72</v>
      </c>
      <c r="C82" s="110" t="s">
        <v>113</v>
      </c>
      <c r="D82" s="111">
        <v>2000</v>
      </c>
      <c r="E82" s="111" t="s">
        <v>42</v>
      </c>
      <c r="F82" s="111" t="s">
        <v>108</v>
      </c>
      <c r="G82" s="38"/>
      <c r="H82" s="41"/>
    </row>
    <row r="83" spans="2:8" ht="38.25" customHeight="1">
      <c r="B83" s="109">
        <v>73</v>
      </c>
      <c r="C83" s="110" t="s">
        <v>79</v>
      </c>
      <c r="D83" s="111">
        <v>1999</v>
      </c>
      <c r="E83" s="111" t="s">
        <v>42</v>
      </c>
      <c r="F83" s="111" t="s">
        <v>73</v>
      </c>
      <c r="G83" s="38"/>
      <c r="H83" s="41"/>
    </row>
    <row r="84" spans="2:8" ht="38.25" customHeight="1">
      <c r="B84" s="109">
        <v>74</v>
      </c>
      <c r="C84" s="110" t="s">
        <v>64</v>
      </c>
      <c r="D84" s="111">
        <v>1999</v>
      </c>
      <c r="E84" s="111" t="s">
        <v>24</v>
      </c>
      <c r="F84" s="111" t="s">
        <v>62</v>
      </c>
      <c r="G84" s="38"/>
      <c r="H84" s="41"/>
    </row>
    <row r="85" spans="2:8" ht="38.25" customHeight="1">
      <c r="B85" s="109">
        <v>75</v>
      </c>
      <c r="C85" s="110" t="s">
        <v>124</v>
      </c>
      <c r="D85" s="111">
        <v>2000</v>
      </c>
      <c r="E85" s="111" t="s">
        <v>42</v>
      </c>
      <c r="F85" s="111" t="s">
        <v>69</v>
      </c>
      <c r="G85" s="38"/>
      <c r="H85" s="41"/>
    </row>
    <row r="86" spans="2:8" ht="38.25" customHeight="1">
      <c r="B86" s="109">
        <v>76</v>
      </c>
      <c r="C86" s="110" t="s">
        <v>58</v>
      </c>
      <c r="D86" s="111">
        <v>2000</v>
      </c>
      <c r="E86" s="111" t="s">
        <v>24</v>
      </c>
      <c r="F86" s="111" t="s">
        <v>40</v>
      </c>
      <c r="G86" s="38"/>
      <c r="H86" s="41"/>
    </row>
    <row r="87" spans="2:8" ht="38.25" customHeight="1">
      <c r="B87" s="109">
        <v>77</v>
      </c>
      <c r="C87" s="110" t="s">
        <v>104</v>
      </c>
      <c r="D87" s="111">
        <v>1999</v>
      </c>
      <c r="E87" s="111" t="s">
        <v>24</v>
      </c>
      <c r="F87" s="116" t="s">
        <v>99</v>
      </c>
      <c r="G87" s="38"/>
      <c r="H87" s="41"/>
    </row>
    <row r="88" spans="2:8" ht="38.25" customHeight="1">
      <c r="B88" s="109">
        <v>78</v>
      </c>
      <c r="C88" s="110" t="s">
        <v>112</v>
      </c>
      <c r="D88" s="111">
        <v>2000</v>
      </c>
      <c r="E88" s="111" t="s">
        <v>42</v>
      </c>
      <c r="F88" s="111" t="s">
        <v>108</v>
      </c>
      <c r="G88" s="38"/>
      <c r="H88" s="41"/>
    </row>
    <row r="89" spans="2:8" ht="38.25" customHeight="1">
      <c r="B89" s="109">
        <v>79</v>
      </c>
      <c r="C89" s="120" t="s">
        <v>80</v>
      </c>
      <c r="D89" s="121">
        <v>2000</v>
      </c>
      <c r="E89" s="121" t="s">
        <v>42</v>
      </c>
      <c r="F89" s="111" t="s">
        <v>73</v>
      </c>
      <c r="G89" s="38"/>
      <c r="H89" s="41"/>
    </row>
    <row r="90" spans="2:8" ht="38.25" customHeight="1">
      <c r="B90" s="115">
        <v>80</v>
      </c>
      <c r="C90" s="110" t="s">
        <v>67</v>
      </c>
      <c r="D90" s="111">
        <v>1999</v>
      </c>
      <c r="E90" s="111" t="s">
        <v>24</v>
      </c>
      <c r="F90" s="111" t="s">
        <v>62</v>
      </c>
      <c r="G90" s="38"/>
      <c r="H90" s="41"/>
    </row>
    <row r="91" spans="2:8" ht="38.25" customHeight="1">
      <c r="B91" s="109">
        <v>81</v>
      </c>
      <c r="C91" s="119" t="s">
        <v>125</v>
      </c>
      <c r="D91" s="125">
        <v>2000</v>
      </c>
      <c r="E91" s="125" t="s">
        <v>42</v>
      </c>
      <c r="F91" s="111" t="s">
        <v>69</v>
      </c>
      <c r="G91" s="38"/>
      <c r="H91" s="41"/>
    </row>
    <row r="92" spans="2:8" ht="38.25" customHeight="1">
      <c r="B92" s="109">
        <v>82</v>
      </c>
      <c r="C92" s="110" t="s">
        <v>106</v>
      </c>
      <c r="D92" s="111">
        <v>1999</v>
      </c>
      <c r="E92" s="111" t="s">
        <v>55</v>
      </c>
      <c r="F92" s="111" t="s">
        <v>99</v>
      </c>
      <c r="G92" s="38"/>
      <c r="H92" s="41"/>
    </row>
    <row r="93" spans="2:8" ht="38.25" customHeight="1">
      <c r="B93" s="109">
        <v>83</v>
      </c>
      <c r="C93" s="110" t="s">
        <v>81</v>
      </c>
      <c r="D93" s="111">
        <v>2000</v>
      </c>
      <c r="E93" s="111" t="s">
        <v>24</v>
      </c>
      <c r="F93" s="111" t="s">
        <v>73</v>
      </c>
      <c r="G93" s="38"/>
      <c r="H93" s="41"/>
    </row>
    <row r="94" spans="2:8" ht="38.25" customHeight="1">
      <c r="B94" s="109">
        <v>84</v>
      </c>
      <c r="C94" s="119" t="s">
        <v>149</v>
      </c>
      <c r="D94" s="125">
        <v>2000</v>
      </c>
      <c r="E94" s="125" t="s">
        <v>24</v>
      </c>
      <c r="F94" s="111" t="s">
        <v>69</v>
      </c>
      <c r="G94" s="38"/>
      <c r="H94" s="41"/>
    </row>
    <row r="95" spans="2:8" ht="38.25" customHeight="1">
      <c r="B95" s="109">
        <v>85</v>
      </c>
      <c r="C95" s="119" t="s">
        <v>65</v>
      </c>
      <c r="D95" s="125">
        <v>1999</v>
      </c>
      <c r="E95" s="125" t="s">
        <v>24</v>
      </c>
      <c r="F95" s="111" t="s">
        <v>62</v>
      </c>
      <c r="G95" s="38"/>
      <c r="H95" s="41"/>
    </row>
    <row r="96" spans="2:8" ht="38.25" customHeight="1">
      <c r="B96" s="109">
        <v>86</v>
      </c>
      <c r="C96" s="119" t="s">
        <v>126</v>
      </c>
      <c r="D96" s="125">
        <v>2000</v>
      </c>
      <c r="E96" s="125" t="s">
        <v>42</v>
      </c>
      <c r="F96" s="111" t="s">
        <v>69</v>
      </c>
      <c r="G96" s="38"/>
      <c r="H96" s="41"/>
    </row>
    <row r="97" spans="2:8" ht="38.25" customHeight="1">
      <c r="B97" s="109">
        <v>87</v>
      </c>
      <c r="C97" s="119" t="s">
        <v>133</v>
      </c>
      <c r="D97" s="125">
        <v>2000</v>
      </c>
      <c r="E97" s="125" t="s">
        <v>42</v>
      </c>
      <c r="F97" s="111" t="s">
        <v>134</v>
      </c>
      <c r="G97" s="38"/>
      <c r="H97" s="41"/>
    </row>
    <row r="98" spans="2:8" ht="38.25" customHeight="1">
      <c r="B98" s="109">
        <v>88</v>
      </c>
      <c r="C98" s="119" t="s">
        <v>127</v>
      </c>
      <c r="D98" s="125">
        <v>2000</v>
      </c>
      <c r="E98" s="125" t="s">
        <v>42</v>
      </c>
      <c r="F98" s="111" t="s">
        <v>69</v>
      </c>
      <c r="G98" s="38"/>
      <c r="H98" s="41"/>
    </row>
    <row r="99" spans="2:8" ht="38.25" customHeight="1">
      <c r="B99" s="109">
        <v>89</v>
      </c>
      <c r="C99" s="119" t="s">
        <v>150</v>
      </c>
      <c r="D99" s="125">
        <v>1999</v>
      </c>
      <c r="E99" s="125" t="s">
        <v>42</v>
      </c>
      <c r="F99" s="111" t="s">
        <v>151</v>
      </c>
      <c r="G99" s="38"/>
      <c r="H99" s="41"/>
    </row>
    <row r="100" spans="2:8" ht="38.25" customHeight="1">
      <c r="B100" s="109">
        <v>90</v>
      </c>
      <c r="C100" s="119" t="s">
        <v>130</v>
      </c>
      <c r="D100" s="125">
        <v>1999</v>
      </c>
      <c r="E100" s="125" t="s">
        <v>24</v>
      </c>
      <c r="F100" s="111" t="s">
        <v>69</v>
      </c>
      <c r="G100" s="38"/>
      <c r="H100" s="41"/>
    </row>
    <row r="101" spans="2:8" ht="38.25" customHeight="1">
      <c r="B101" s="109">
        <v>91</v>
      </c>
      <c r="C101" s="119" t="s">
        <v>118</v>
      </c>
      <c r="D101" s="125">
        <v>2000</v>
      </c>
      <c r="E101" s="125" t="s">
        <v>42</v>
      </c>
      <c r="F101" s="111" t="s">
        <v>73</v>
      </c>
      <c r="G101" s="38"/>
      <c r="H101" s="41"/>
    </row>
    <row r="102" spans="2:8" ht="38.25" customHeight="1">
      <c r="B102" s="109">
        <v>92</v>
      </c>
      <c r="C102" s="119" t="s">
        <v>138</v>
      </c>
      <c r="D102" s="125">
        <v>1999</v>
      </c>
      <c r="E102" s="125" t="s">
        <v>42</v>
      </c>
      <c r="F102" s="111" t="s">
        <v>139</v>
      </c>
      <c r="G102" s="38"/>
      <c r="H102" s="41"/>
    </row>
    <row r="103" spans="2:8" ht="38.25" customHeight="1">
      <c r="B103" s="109">
        <v>93</v>
      </c>
      <c r="C103" s="119" t="s">
        <v>148</v>
      </c>
      <c r="D103" s="125">
        <v>1999</v>
      </c>
      <c r="E103" s="125" t="s">
        <v>24</v>
      </c>
      <c r="F103" s="111" t="s">
        <v>69</v>
      </c>
      <c r="G103" s="38"/>
      <c r="H103" s="41"/>
    </row>
    <row r="104" spans="2:8" ht="38.25" customHeight="1">
      <c r="B104" s="95">
        <v>94</v>
      </c>
      <c r="C104" s="90"/>
      <c r="D104" s="92"/>
      <c r="E104" s="92"/>
      <c r="F104" s="37"/>
      <c r="G104" s="38"/>
      <c r="H104" s="41"/>
    </row>
    <row r="105" spans="2:8" ht="38.25" customHeight="1">
      <c r="B105" s="95">
        <v>95</v>
      </c>
      <c r="C105" s="42"/>
      <c r="D105" s="37"/>
      <c r="E105" s="37"/>
      <c r="F105" s="37"/>
      <c r="G105" s="38"/>
      <c r="H105" s="41"/>
    </row>
    <row r="106" spans="2:8" ht="38.25" customHeight="1">
      <c r="B106" s="98" t="s">
        <v>32</v>
      </c>
      <c r="C106" s="43"/>
      <c r="D106" s="43"/>
      <c r="E106" s="43"/>
      <c r="F106" s="43"/>
      <c r="G106" s="43"/>
      <c r="H106" s="43"/>
    </row>
    <row r="107" spans="2:8" ht="38.25" customHeight="1">
      <c r="B107" s="109">
        <v>96</v>
      </c>
      <c r="C107" s="110" t="s">
        <v>83</v>
      </c>
      <c r="D107" s="111">
        <v>1998</v>
      </c>
      <c r="E107" s="111" t="s">
        <v>24</v>
      </c>
      <c r="F107" s="111" t="s">
        <v>73</v>
      </c>
      <c r="G107" s="38"/>
      <c r="H107" s="41"/>
    </row>
    <row r="108" spans="2:8" ht="38.25" customHeight="1">
      <c r="B108" s="112">
        <v>97</v>
      </c>
      <c r="C108" s="110" t="s">
        <v>98</v>
      </c>
      <c r="D108" s="111">
        <v>1997</v>
      </c>
      <c r="E108" s="111" t="s">
        <v>24</v>
      </c>
      <c r="F108" s="111" t="s">
        <v>86</v>
      </c>
      <c r="G108" s="38"/>
      <c r="H108" s="41"/>
    </row>
    <row r="109" spans="2:8" ht="38.25" customHeight="1">
      <c r="B109" s="112">
        <v>98</v>
      </c>
      <c r="C109" s="113" t="s">
        <v>60</v>
      </c>
      <c r="D109" s="114">
        <v>1997</v>
      </c>
      <c r="E109" s="114" t="s">
        <v>24</v>
      </c>
      <c r="F109" s="111" t="s">
        <v>40</v>
      </c>
      <c r="G109" s="38"/>
      <c r="H109" s="41"/>
    </row>
    <row r="110" spans="2:8" ht="38.25" customHeight="1">
      <c r="B110" s="109">
        <v>99</v>
      </c>
      <c r="C110" s="110" t="s">
        <v>107</v>
      </c>
      <c r="D110" s="111">
        <v>1998</v>
      </c>
      <c r="E110" s="111" t="s">
        <v>42</v>
      </c>
      <c r="F110" s="111" t="s">
        <v>99</v>
      </c>
      <c r="G110" s="38"/>
      <c r="H110" s="41"/>
    </row>
    <row r="111" spans="2:8" ht="38.25" customHeight="1">
      <c r="B111" s="109">
        <v>100</v>
      </c>
      <c r="C111" s="110" t="s">
        <v>97</v>
      </c>
      <c r="D111" s="111">
        <v>1997</v>
      </c>
      <c r="E111" s="111" t="s">
        <v>24</v>
      </c>
      <c r="F111" s="111" t="s">
        <v>86</v>
      </c>
      <c r="G111" s="39"/>
      <c r="H111" s="41"/>
    </row>
    <row r="112" spans="2:8" ht="38.25" customHeight="1">
      <c r="B112" s="109">
        <v>101</v>
      </c>
      <c r="C112" s="113" t="s">
        <v>128</v>
      </c>
      <c r="D112" s="114">
        <v>1997</v>
      </c>
      <c r="E112" s="114" t="s">
        <v>24</v>
      </c>
      <c r="F112" s="111" t="s">
        <v>69</v>
      </c>
      <c r="G112" s="38"/>
      <c r="H112" s="41"/>
    </row>
    <row r="113" spans="2:8" ht="38.25" customHeight="1">
      <c r="B113" s="109">
        <v>102</v>
      </c>
      <c r="C113" s="113" t="s">
        <v>132</v>
      </c>
      <c r="D113" s="114">
        <v>1997</v>
      </c>
      <c r="E113" s="114" t="s">
        <v>42</v>
      </c>
      <c r="F113" s="116" t="s">
        <v>134</v>
      </c>
      <c r="G113" s="38"/>
      <c r="H113" s="41"/>
    </row>
    <row r="114" spans="2:8" ht="38.25" customHeight="1">
      <c r="B114" s="109">
        <v>103</v>
      </c>
      <c r="C114" s="110" t="s">
        <v>105</v>
      </c>
      <c r="D114" s="111">
        <v>1997</v>
      </c>
      <c r="E114" s="111" t="s">
        <v>24</v>
      </c>
      <c r="F114" s="111" t="s">
        <v>99</v>
      </c>
      <c r="G114" s="38"/>
      <c r="H114" s="41"/>
    </row>
    <row r="115" spans="2:8" ht="38.25" customHeight="1">
      <c r="B115" s="109">
        <v>104</v>
      </c>
      <c r="C115" s="110" t="s">
        <v>82</v>
      </c>
      <c r="D115" s="111">
        <v>1997</v>
      </c>
      <c r="E115" s="111" t="s">
        <v>24</v>
      </c>
      <c r="F115" s="111" t="s">
        <v>73</v>
      </c>
      <c r="G115" s="38"/>
      <c r="H115" s="41"/>
    </row>
    <row r="116" spans="2:8" ht="38.25" customHeight="1">
      <c r="B116" s="115">
        <v>105</v>
      </c>
      <c r="C116" s="110" t="s">
        <v>96</v>
      </c>
      <c r="D116" s="111">
        <v>1997</v>
      </c>
      <c r="E116" s="111" t="s">
        <v>24</v>
      </c>
      <c r="F116" s="116" t="s">
        <v>86</v>
      </c>
      <c r="G116" s="38"/>
      <c r="H116" s="41"/>
    </row>
    <row r="117" spans="2:8" ht="38.25" customHeight="1">
      <c r="B117" s="115">
        <v>106</v>
      </c>
      <c r="C117" s="113" t="s">
        <v>147</v>
      </c>
      <c r="D117" s="114">
        <v>1997</v>
      </c>
      <c r="E117" s="114" t="s">
        <v>24</v>
      </c>
      <c r="F117" s="116" t="s">
        <v>69</v>
      </c>
      <c r="G117" s="38"/>
      <c r="H117" s="41"/>
    </row>
    <row r="118" spans="2:8" ht="38.25" customHeight="1">
      <c r="B118" s="115">
        <v>107</v>
      </c>
      <c r="C118" s="117" t="s">
        <v>135</v>
      </c>
      <c r="D118" s="126">
        <v>1998</v>
      </c>
      <c r="E118" s="114" t="s">
        <v>24</v>
      </c>
      <c r="F118" s="116" t="s">
        <v>134</v>
      </c>
      <c r="G118" s="38"/>
      <c r="H118" s="41"/>
    </row>
    <row r="119" spans="2:8" ht="38.25" customHeight="1">
      <c r="B119" s="115">
        <v>108</v>
      </c>
      <c r="C119" s="119" t="s">
        <v>119</v>
      </c>
      <c r="D119" s="125">
        <v>1998</v>
      </c>
      <c r="E119" s="111" t="s">
        <v>24</v>
      </c>
      <c r="F119" s="116" t="s">
        <v>86</v>
      </c>
      <c r="G119" s="38"/>
      <c r="H119" s="41"/>
    </row>
    <row r="120" spans="2:8" ht="38.25" customHeight="1">
      <c r="B120" s="115">
        <v>109</v>
      </c>
      <c r="C120" s="117" t="s">
        <v>129</v>
      </c>
      <c r="D120" s="126">
        <v>1998</v>
      </c>
      <c r="E120" s="126" t="s">
        <v>24</v>
      </c>
      <c r="F120" s="116" t="s">
        <v>69</v>
      </c>
      <c r="G120" s="38"/>
      <c r="H120" s="41"/>
    </row>
    <row r="121" spans="2:8" ht="38.25" customHeight="1">
      <c r="B121" s="115">
        <v>110</v>
      </c>
      <c r="C121" s="117" t="s">
        <v>61</v>
      </c>
      <c r="D121" s="126">
        <v>1998</v>
      </c>
      <c r="E121" s="126" t="s">
        <v>42</v>
      </c>
      <c r="F121" s="116" t="s">
        <v>40</v>
      </c>
      <c r="G121" s="38"/>
      <c r="H121" s="41"/>
    </row>
    <row r="122" spans="2:8" ht="38.25" customHeight="1">
      <c r="B122" s="115">
        <v>111</v>
      </c>
      <c r="C122" s="117" t="s">
        <v>59</v>
      </c>
      <c r="D122" s="126">
        <v>1997</v>
      </c>
      <c r="E122" s="126" t="s">
        <v>24</v>
      </c>
      <c r="F122" s="116" t="s">
        <v>62</v>
      </c>
      <c r="G122" s="38"/>
      <c r="H122" s="41"/>
    </row>
    <row r="123" spans="2:8" ht="38.25" customHeight="1">
      <c r="B123" s="96"/>
      <c r="C123" s="104"/>
      <c r="D123" s="105"/>
      <c r="E123" s="105"/>
      <c r="F123" s="86"/>
      <c r="G123" s="38"/>
      <c r="H123" s="41"/>
    </row>
    <row r="124" spans="2:8" ht="38.25" customHeight="1">
      <c r="B124" s="102" t="s">
        <v>33</v>
      </c>
      <c r="C124" s="103"/>
      <c r="D124" s="103"/>
      <c r="E124" s="103"/>
      <c r="F124" s="103"/>
      <c r="G124" s="103"/>
      <c r="H124" s="103"/>
    </row>
    <row r="125" spans="2:8" ht="38.25" customHeight="1">
      <c r="B125" s="95">
        <v>112</v>
      </c>
      <c r="C125" s="42" t="s">
        <v>141</v>
      </c>
      <c r="D125" s="85">
        <v>1996</v>
      </c>
      <c r="E125" s="85" t="s">
        <v>42</v>
      </c>
      <c r="F125" s="37" t="s">
        <v>142</v>
      </c>
      <c r="G125" s="38"/>
      <c r="H125" s="41"/>
    </row>
    <row r="126" spans="2:8" ht="38.25" customHeight="1">
      <c r="B126" s="95">
        <v>113</v>
      </c>
      <c r="C126" s="42" t="s">
        <v>152</v>
      </c>
      <c r="D126" s="85">
        <v>1996</v>
      </c>
      <c r="E126" s="85" t="s">
        <v>24</v>
      </c>
      <c r="F126" s="37" t="s">
        <v>69</v>
      </c>
      <c r="G126" s="38"/>
      <c r="H126" s="41"/>
    </row>
    <row r="127" spans="2:8" ht="38.25" customHeight="1">
      <c r="B127" s="95">
        <v>114</v>
      </c>
      <c r="C127" s="42" t="s">
        <v>143</v>
      </c>
      <c r="D127" s="85">
        <v>1995</v>
      </c>
      <c r="E127" s="85" t="s">
        <v>24</v>
      </c>
      <c r="F127" s="37" t="s">
        <v>142</v>
      </c>
      <c r="G127" s="38"/>
      <c r="H127" s="41"/>
    </row>
    <row r="128" spans="2:8" ht="38.25" customHeight="1">
      <c r="B128" s="95">
        <v>115</v>
      </c>
      <c r="C128" s="42"/>
      <c r="D128" s="85"/>
      <c r="E128" s="85"/>
      <c r="F128" s="37"/>
      <c r="G128" s="38"/>
      <c r="H128" s="41"/>
    </row>
    <row r="129" spans="2:8" ht="38.25" customHeight="1">
      <c r="B129" s="95">
        <v>116</v>
      </c>
      <c r="C129" s="42"/>
      <c r="D129" s="85"/>
      <c r="E129" s="85"/>
      <c r="F129" s="37"/>
      <c r="G129" s="38"/>
      <c r="H129" s="41"/>
    </row>
  </sheetData>
  <sheetProtection/>
  <autoFilter ref="C1:C129"/>
  <mergeCells count="8">
    <mergeCell ref="A2:A3"/>
    <mergeCell ref="B2:B3"/>
    <mergeCell ref="C2:C3"/>
    <mergeCell ref="D2:D3"/>
    <mergeCell ref="H2:H3"/>
    <mergeCell ref="E2:E3"/>
    <mergeCell ref="F2:F3"/>
    <mergeCell ref="G2:G3"/>
  </mergeCells>
  <printOptions/>
  <pageMargins left="0.26" right="0.16" top="0.21" bottom="0.2" header="0.17" footer="0.17"/>
  <pageSetup fitToHeight="13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9.625" style="225" customWidth="1"/>
    <col min="2" max="2" width="32.625" style="158" customWidth="1"/>
    <col min="3" max="3" width="13.375" style="158" customWidth="1"/>
    <col min="4" max="4" width="10.75390625" style="158" customWidth="1"/>
    <col min="5" max="6" width="9.125" style="158" customWidth="1"/>
    <col min="7" max="7" width="13.375" style="158" customWidth="1"/>
    <col min="8" max="16384" width="9.125" style="158" customWidth="1"/>
  </cols>
  <sheetData>
    <row r="1" spans="2:12" ht="22.5">
      <c r="B1" s="264" t="s">
        <v>187</v>
      </c>
      <c r="C1" s="264"/>
      <c r="D1" s="264"/>
      <c r="E1" s="264"/>
      <c r="F1" s="264"/>
      <c r="G1" s="264"/>
      <c r="H1" s="25"/>
      <c r="I1" s="25"/>
      <c r="J1" s="25"/>
      <c r="K1" s="25"/>
      <c r="L1" s="25"/>
    </row>
    <row r="2" spans="2:12" ht="22.5">
      <c r="B2" s="264" t="s">
        <v>188</v>
      </c>
      <c r="C2" s="264"/>
      <c r="D2" s="264"/>
      <c r="E2" s="264"/>
      <c r="F2" s="264"/>
      <c r="G2" s="264"/>
      <c r="H2" s="25"/>
      <c r="I2" s="25"/>
      <c r="J2" s="25"/>
      <c r="K2" s="25"/>
      <c r="L2" s="25"/>
    </row>
    <row r="3" spans="2:12" ht="20.25">
      <c r="B3" s="265" t="s">
        <v>189</v>
      </c>
      <c r="C3" s="265"/>
      <c r="D3" s="265"/>
      <c r="E3" s="265"/>
      <c r="F3" s="265"/>
      <c r="G3" s="265"/>
      <c r="H3" s="197"/>
      <c r="I3" s="197"/>
      <c r="J3" s="197"/>
      <c r="K3" s="197"/>
      <c r="L3" s="197"/>
    </row>
    <row r="4" spans="2:12" ht="20.25">
      <c r="B4" s="265" t="s">
        <v>190</v>
      </c>
      <c r="C4" s="265"/>
      <c r="D4" s="265"/>
      <c r="E4" s="265"/>
      <c r="F4" s="265"/>
      <c r="G4" s="265"/>
      <c r="H4" s="197"/>
      <c r="I4" s="197"/>
      <c r="J4" s="197"/>
      <c r="K4" s="197"/>
      <c r="L4" s="197"/>
    </row>
    <row r="5" spans="2:7" ht="15.75">
      <c r="B5" s="242" t="s">
        <v>191</v>
      </c>
      <c r="C5" s="242"/>
      <c r="D5" s="242"/>
      <c r="E5" s="242"/>
      <c r="F5" s="242"/>
      <c r="G5" s="242"/>
    </row>
    <row r="6" spans="2:7" ht="15.75">
      <c r="B6" s="189"/>
      <c r="C6" s="189"/>
      <c r="D6" s="189"/>
      <c r="E6" s="189"/>
      <c r="F6" s="189"/>
      <c r="G6" s="189"/>
    </row>
    <row r="7" spans="1:7" s="198" customFormat="1" ht="30.75" customHeight="1">
      <c r="A7" s="198" t="s">
        <v>25</v>
      </c>
      <c r="B7" s="199" t="s">
        <v>17</v>
      </c>
      <c r="C7" s="200" t="s">
        <v>192</v>
      </c>
      <c r="D7" s="198" t="s">
        <v>193</v>
      </c>
      <c r="E7" s="198" t="s">
        <v>194</v>
      </c>
      <c r="F7" s="198" t="s">
        <v>195</v>
      </c>
      <c r="G7" s="198" t="s">
        <v>196</v>
      </c>
    </row>
    <row r="8" spans="1:4" s="201" customFormat="1" ht="24.75" customHeight="1">
      <c r="A8" s="226">
        <v>1</v>
      </c>
      <c r="B8" s="210" t="s">
        <v>40</v>
      </c>
      <c r="C8" s="203"/>
      <c r="D8" s="204"/>
    </row>
    <row r="9" spans="2:7" ht="15.75" customHeight="1">
      <c r="B9" s="149" t="s">
        <v>202</v>
      </c>
      <c r="C9" s="150">
        <v>2003</v>
      </c>
      <c r="D9" s="211">
        <v>16</v>
      </c>
      <c r="E9" s="223"/>
      <c r="F9" s="223"/>
      <c r="G9" s="223"/>
    </row>
    <row r="10" spans="2:7" ht="15.75" customHeight="1">
      <c r="B10" s="147" t="s">
        <v>203</v>
      </c>
      <c r="C10" s="148">
        <v>2005</v>
      </c>
      <c r="D10" s="211">
        <v>15</v>
      </c>
      <c r="E10" s="211"/>
      <c r="F10" s="223"/>
      <c r="G10" s="223"/>
    </row>
    <row r="11" spans="2:7" ht="15.75" customHeight="1">
      <c r="B11" s="147" t="s">
        <v>44</v>
      </c>
      <c r="C11" s="148">
        <v>2001</v>
      </c>
      <c r="D11" s="212">
        <v>36</v>
      </c>
      <c r="E11" s="212">
        <v>50</v>
      </c>
      <c r="F11" s="223"/>
      <c r="G11" s="223"/>
    </row>
    <row r="12" spans="2:7" ht="15.75" customHeight="1">
      <c r="B12" s="149" t="s">
        <v>41</v>
      </c>
      <c r="C12" s="150">
        <v>2001</v>
      </c>
      <c r="D12" s="211">
        <v>29</v>
      </c>
      <c r="E12" s="223">
        <v>36</v>
      </c>
      <c r="F12" s="223"/>
      <c r="G12" s="223"/>
    </row>
    <row r="13" spans="2:7" ht="15.75" customHeight="1">
      <c r="B13" s="149" t="s">
        <v>48</v>
      </c>
      <c r="C13" s="150">
        <v>2000</v>
      </c>
      <c r="D13" s="211">
        <v>80</v>
      </c>
      <c r="E13" s="223"/>
      <c r="F13" s="223"/>
      <c r="G13" s="223"/>
    </row>
    <row r="14" spans="2:7" ht="15.75" customHeight="1">
      <c r="B14" s="149" t="s">
        <v>47</v>
      </c>
      <c r="C14" s="150">
        <v>1999</v>
      </c>
      <c r="D14" s="211">
        <v>45</v>
      </c>
      <c r="E14" s="223">
        <v>45</v>
      </c>
      <c r="F14" s="223"/>
      <c r="G14" s="223"/>
    </row>
    <row r="15" spans="2:7" ht="15.75" customHeight="1">
      <c r="B15" s="147" t="s">
        <v>50</v>
      </c>
      <c r="C15" s="148">
        <v>1998</v>
      </c>
      <c r="D15" s="211">
        <v>100</v>
      </c>
      <c r="E15" s="223"/>
      <c r="F15" s="223"/>
      <c r="G15" s="223"/>
    </row>
    <row r="16" spans="2:7" ht="15.75" customHeight="1">
      <c r="B16" s="147" t="s">
        <v>140</v>
      </c>
      <c r="C16" s="148">
        <v>2003</v>
      </c>
      <c r="D16" s="211">
        <v>100</v>
      </c>
      <c r="E16" s="223">
        <v>40</v>
      </c>
      <c r="F16" s="223"/>
      <c r="G16" s="223"/>
    </row>
    <row r="17" spans="2:7" ht="15.75" customHeight="1">
      <c r="B17" s="147" t="s">
        <v>204</v>
      </c>
      <c r="C17" s="148">
        <v>2003</v>
      </c>
      <c r="D17" s="211">
        <v>40</v>
      </c>
      <c r="E17" s="223"/>
      <c r="F17" s="223"/>
      <c r="G17" s="223"/>
    </row>
    <row r="18" spans="2:7" ht="15.75" customHeight="1">
      <c r="B18" s="147" t="s">
        <v>53</v>
      </c>
      <c r="C18" s="148">
        <v>2001</v>
      </c>
      <c r="D18" s="211">
        <v>80</v>
      </c>
      <c r="E18" s="223"/>
      <c r="F18" s="223"/>
      <c r="G18" s="223"/>
    </row>
    <row r="19" spans="2:7" ht="15.75" customHeight="1">
      <c r="B19" s="147" t="s">
        <v>205</v>
      </c>
      <c r="C19" s="148">
        <v>2002</v>
      </c>
      <c r="D19" s="205">
        <v>29</v>
      </c>
      <c r="E19" s="223"/>
      <c r="F19" s="223"/>
      <c r="G19" s="223"/>
    </row>
    <row r="20" spans="2:7" ht="15.75" customHeight="1">
      <c r="B20" s="147" t="s">
        <v>58</v>
      </c>
      <c r="C20" s="148">
        <v>2000</v>
      </c>
      <c r="D20" s="205">
        <v>60</v>
      </c>
      <c r="E20" s="223">
        <v>80</v>
      </c>
      <c r="F20" s="223"/>
      <c r="G20" s="223"/>
    </row>
    <row r="21" spans="2:7" ht="15.75" customHeight="1">
      <c r="B21" s="147" t="s">
        <v>57</v>
      </c>
      <c r="C21" s="148">
        <v>1999</v>
      </c>
      <c r="D21" s="205">
        <v>50</v>
      </c>
      <c r="E21" s="223"/>
      <c r="F21" s="223"/>
      <c r="G21" s="223"/>
    </row>
    <row r="22" spans="2:7" ht="15.75" customHeight="1">
      <c r="B22" s="149" t="s">
        <v>60</v>
      </c>
      <c r="C22" s="150">
        <v>1997</v>
      </c>
      <c r="D22" s="205">
        <v>40</v>
      </c>
      <c r="E22" s="211">
        <v>40</v>
      </c>
      <c r="F22" s="223"/>
      <c r="G22" s="223"/>
    </row>
    <row r="23" spans="2:7" ht="15.75" customHeight="1">
      <c r="B23" s="147" t="s">
        <v>49</v>
      </c>
      <c r="C23" s="148">
        <v>1997</v>
      </c>
      <c r="D23" s="205"/>
      <c r="E23" s="211">
        <v>60</v>
      </c>
      <c r="F23" s="223"/>
      <c r="G23" s="223"/>
    </row>
    <row r="24" spans="2:7" ht="15.75" customHeight="1">
      <c r="B24" s="224" t="s">
        <v>54</v>
      </c>
      <c r="C24" s="148">
        <v>2001</v>
      </c>
      <c r="D24" s="205"/>
      <c r="E24" s="211">
        <v>32</v>
      </c>
      <c r="F24" s="223"/>
      <c r="G24" s="223"/>
    </row>
    <row r="25" spans="2:7" ht="15.75" customHeight="1">
      <c r="B25" s="147" t="s">
        <v>141</v>
      </c>
      <c r="C25" s="148">
        <v>1996</v>
      </c>
      <c r="D25" s="205"/>
      <c r="E25" s="211">
        <v>100</v>
      </c>
      <c r="F25" s="223"/>
      <c r="G25" s="223"/>
    </row>
    <row r="26" spans="1:7" s="206" customFormat="1" ht="15.75">
      <c r="A26" s="189"/>
      <c r="B26" s="207"/>
      <c r="C26" s="208"/>
      <c r="D26" s="207">
        <f>SUM(D9:D25)</f>
        <v>720</v>
      </c>
      <c r="E26" s="207">
        <f>SUM(E9:E25)</f>
        <v>483</v>
      </c>
      <c r="F26" s="207">
        <f>SUM(F9:F25)</f>
        <v>0</v>
      </c>
      <c r="G26" s="209">
        <f>SUM(D26:F26)</f>
        <v>1203</v>
      </c>
    </row>
    <row r="27" spans="1:4" s="201" customFormat="1" ht="18.75">
      <c r="A27" s="226">
        <v>2</v>
      </c>
      <c r="B27" s="202" t="s">
        <v>86</v>
      </c>
      <c r="C27" s="203"/>
      <c r="D27" s="204"/>
    </row>
    <row r="28" spans="2:4" ht="15.75">
      <c r="B28" s="147" t="s">
        <v>197</v>
      </c>
      <c r="C28" s="148">
        <v>2004</v>
      </c>
      <c r="D28" s="205">
        <v>50</v>
      </c>
    </row>
    <row r="29" spans="2:4" ht="15.75">
      <c r="B29" s="147" t="s">
        <v>198</v>
      </c>
      <c r="C29" s="148">
        <v>2003</v>
      </c>
      <c r="D29" s="205">
        <v>29</v>
      </c>
    </row>
    <row r="30" spans="2:4" ht="15.75">
      <c r="B30" s="147" t="s">
        <v>87</v>
      </c>
      <c r="C30" s="148">
        <v>2001</v>
      </c>
      <c r="D30" s="205">
        <v>60</v>
      </c>
    </row>
    <row r="31" spans="2:4" ht="15.75">
      <c r="B31" s="147" t="s">
        <v>199</v>
      </c>
      <c r="C31" s="148">
        <v>2002</v>
      </c>
      <c r="D31" s="205">
        <v>40</v>
      </c>
    </row>
    <row r="32" spans="2:5" ht="15.75">
      <c r="B32" s="147" t="s">
        <v>89</v>
      </c>
      <c r="C32" s="148">
        <v>2000</v>
      </c>
      <c r="D32" s="205">
        <v>60</v>
      </c>
      <c r="E32" s="158">
        <v>100</v>
      </c>
    </row>
    <row r="33" spans="2:4" ht="15.75">
      <c r="B33" s="147" t="s">
        <v>91</v>
      </c>
      <c r="C33" s="148">
        <v>2000</v>
      </c>
      <c r="D33" s="205">
        <v>50</v>
      </c>
    </row>
    <row r="34" spans="2:5" ht="15.75">
      <c r="B34" s="147" t="s">
        <v>114</v>
      </c>
      <c r="C34" s="148">
        <v>1997</v>
      </c>
      <c r="D34" s="205">
        <v>80</v>
      </c>
      <c r="E34" s="158">
        <v>100</v>
      </c>
    </row>
    <row r="35" spans="2:4" ht="15.75">
      <c r="B35" s="147" t="s">
        <v>92</v>
      </c>
      <c r="C35" s="148">
        <v>1998</v>
      </c>
      <c r="D35" s="205">
        <v>60</v>
      </c>
    </row>
    <row r="36" spans="2:4" ht="15.75">
      <c r="B36" s="147" t="s">
        <v>200</v>
      </c>
      <c r="C36" s="148">
        <v>2003</v>
      </c>
      <c r="D36" s="205">
        <v>50</v>
      </c>
    </row>
    <row r="37" spans="2:4" ht="15.75">
      <c r="B37" s="147" t="s">
        <v>201</v>
      </c>
      <c r="C37" s="148">
        <v>2003</v>
      </c>
      <c r="D37" s="205">
        <v>26</v>
      </c>
    </row>
    <row r="38" spans="2:4" ht="15.75">
      <c r="B38" s="147" t="s">
        <v>93</v>
      </c>
      <c r="C38" s="148">
        <v>2001</v>
      </c>
      <c r="D38" s="205">
        <v>60</v>
      </c>
    </row>
    <row r="39" spans="2:4" ht="15.75">
      <c r="B39" s="147" t="s">
        <v>94</v>
      </c>
      <c r="C39" s="148">
        <v>2001</v>
      </c>
      <c r="D39" s="205">
        <v>50</v>
      </c>
    </row>
    <row r="40" spans="2:4" ht="15.75">
      <c r="B40" s="147" t="s">
        <v>98</v>
      </c>
      <c r="C40" s="148">
        <v>1997</v>
      </c>
      <c r="D40" s="205">
        <v>80</v>
      </c>
    </row>
    <row r="41" spans="2:5" ht="15.75">
      <c r="B41" s="147" t="s">
        <v>97</v>
      </c>
      <c r="C41" s="148">
        <v>1997</v>
      </c>
      <c r="D41" s="205">
        <v>60</v>
      </c>
      <c r="E41" s="158">
        <v>50</v>
      </c>
    </row>
    <row r="42" spans="2:5" ht="15.75">
      <c r="B42" s="147" t="s">
        <v>88</v>
      </c>
      <c r="C42" s="148">
        <v>2002</v>
      </c>
      <c r="D42" s="205"/>
      <c r="E42" s="158">
        <v>29</v>
      </c>
    </row>
    <row r="43" spans="2:5" ht="15.75">
      <c r="B43" s="147" t="s">
        <v>90</v>
      </c>
      <c r="C43" s="148">
        <v>2000</v>
      </c>
      <c r="D43" s="205"/>
      <c r="E43" s="158">
        <v>60</v>
      </c>
    </row>
    <row r="44" spans="2:5" ht="15.75">
      <c r="B44" s="147" t="s">
        <v>95</v>
      </c>
      <c r="C44" s="148">
        <v>2001</v>
      </c>
      <c r="D44" s="205"/>
      <c r="E44" s="158">
        <v>36</v>
      </c>
    </row>
    <row r="45" spans="2:5" ht="15.75">
      <c r="B45" s="147" t="s">
        <v>96</v>
      </c>
      <c r="C45" s="148">
        <v>1997</v>
      </c>
      <c r="D45" s="205"/>
      <c r="E45" s="158">
        <v>60</v>
      </c>
    </row>
    <row r="46" spans="2:4" ht="15.75">
      <c r="B46" s="147"/>
      <c r="C46" s="148"/>
      <c r="D46" s="205"/>
    </row>
    <row r="47" spans="1:7" s="206" customFormat="1" ht="15.75">
      <c r="A47" s="189"/>
      <c r="B47" s="207"/>
      <c r="C47" s="208"/>
      <c r="D47" s="207">
        <f>SUM(D28:D46)</f>
        <v>755</v>
      </c>
      <c r="E47" s="207">
        <f>SUM(E28:E46)</f>
        <v>435</v>
      </c>
      <c r="F47" s="207">
        <f>SUM(F28:F46)</f>
        <v>0</v>
      </c>
      <c r="G47" s="209">
        <f>SUM(D47:F47)</f>
        <v>1190</v>
      </c>
    </row>
    <row r="48" spans="1:4" s="213" customFormat="1" ht="16.5" customHeight="1">
      <c r="A48" s="213">
        <v>3</v>
      </c>
      <c r="B48" s="202" t="s">
        <v>73</v>
      </c>
      <c r="C48" s="214"/>
      <c r="D48" s="215"/>
    </row>
    <row r="49" spans="2:4" ht="15.75">
      <c r="B49" s="216" t="s">
        <v>206</v>
      </c>
      <c r="C49" s="148">
        <v>2003</v>
      </c>
      <c r="D49" s="205">
        <v>60</v>
      </c>
    </row>
    <row r="50" spans="2:4" ht="15.75">
      <c r="B50" s="216" t="s">
        <v>207</v>
      </c>
      <c r="C50" s="148">
        <v>2003</v>
      </c>
      <c r="D50" s="205">
        <v>36</v>
      </c>
    </row>
    <row r="51" spans="2:5" ht="15.75">
      <c r="B51" s="147" t="s">
        <v>74</v>
      </c>
      <c r="C51" s="148">
        <v>2001</v>
      </c>
      <c r="D51" s="205">
        <v>50</v>
      </c>
      <c r="E51" s="158">
        <v>40</v>
      </c>
    </row>
    <row r="52" spans="2:4" ht="15.75">
      <c r="B52" s="147" t="s">
        <v>75</v>
      </c>
      <c r="C52" s="148">
        <v>2001</v>
      </c>
      <c r="D52" s="205">
        <v>26</v>
      </c>
    </row>
    <row r="53" spans="2:4" ht="15.75">
      <c r="B53" s="147" t="s">
        <v>72</v>
      </c>
      <c r="C53" s="148">
        <v>1999</v>
      </c>
      <c r="D53" s="205">
        <v>100</v>
      </c>
    </row>
    <row r="54" spans="2:4" ht="15.75">
      <c r="B54" s="147" t="s">
        <v>208</v>
      </c>
      <c r="C54" s="148">
        <v>2003</v>
      </c>
      <c r="D54" s="205">
        <v>80</v>
      </c>
    </row>
    <row r="55" spans="2:4" ht="15.75">
      <c r="B55" s="147" t="s">
        <v>209</v>
      </c>
      <c r="C55" s="148">
        <v>2003</v>
      </c>
      <c r="D55" s="205">
        <v>29</v>
      </c>
    </row>
    <row r="56" spans="2:5" ht="15.75">
      <c r="B56" s="147" t="s">
        <v>77</v>
      </c>
      <c r="C56" s="148">
        <v>2001</v>
      </c>
      <c r="D56" s="205">
        <v>32</v>
      </c>
      <c r="E56" s="158">
        <v>50</v>
      </c>
    </row>
    <row r="57" spans="2:4" ht="15.75">
      <c r="B57" s="147" t="s">
        <v>78</v>
      </c>
      <c r="C57" s="148">
        <v>2002</v>
      </c>
      <c r="D57" s="205">
        <v>24</v>
      </c>
    </row>
    <row r="58" spans="2:4" ht="15.75">
      <c r="B58" s="147" t="s">
        <v>79</v>
      </c>
      <c r="C58" s="148">
        <v>1999</v>
      </c>
      <c r="D58" s="205">
        <v>32</v>
      </c>
    </row>
    <row r="59" spans="2:5" ht="15.75">
      <c r="B59" s="147" t="s">
        <v>83</v>
      </c>
      <c r="C59" s="148">
        <v>1998</v>
      </c>
      <c r="D59" s="205">
        <v>100</v>
      </c>
      <c r="E59" s="158">
        <v>80</v>
      </c>
    </row>
    <row r="60" spans="2:5" ht="15.75">
      <c r="B60" s="147" t="s">
        <v>82</v>
      </c>
      <c r="C60" s="148">
        <v>1997</v>
      </c>
      <c r="D60" s="205">
        <v>45</v>
      </c>
      <c r="E60" s="158">
        <v>36</v>
      </c>
    </row>
    <row r="61" spans="2:5" ht="15.75">
      <c r="B61" s="147" t="s">
        <v>81</v>
      </c>
      <c r="C61" s="148">
        <v>2000</v>
      </c>
      <c r="D61" s="205"/>
      <c r="E61" s="158">
        <v>60</v>
      </c>
    </row>
    <row r="62" spans="2:5" ht="15.75">
      <c r="B62" s="147" t="s">
        <v>118</v>
      </c>
      <c r="C62" s="148">
        <v>2000</v>
      </c>
      <c r="D62" s="205"/>
      <c r="E62" s="158">
        <v>50</v>
      </c>
    </row>
    <row r="63" spans="1:7" s="206" customFormat="1" ht="15.75">
      <c r="A63" s="189"/>
      <c r="B63" s="207"/>
      <c r="C63" s="208"/>
      <c r="D63" s="207">
        <f>SUM(D49:D62)</f>
        <v>614</v>
      </c>
      <c r="E63" s="207">
        <f>SUM(E49:E62)</f>
        <v>316</v>
      </c>
      <c r="F63" s="207">
        <f>SUM(F49:F62)</f>
        <v>0</v>
      </c>
      <c r="G63" s="209">
        <f>SUM(D63:F63)</f>
        <v>930</v>
      </c>
    </row>
    <row r="64" spans="1:4" s="201" customFormat="1" ht="18.75">
      <c r="A64" s="226">
        <v>4</v>
      </c>
      <c r="B64" s="202" t="s">
        <v>69</v>
      </c>
      <c r="C64" s="203"/>
      <c r="D64" s="204"/>
    </row>
    <row r="65" spans="2:5" ht="15.75">
      <c r="B65" s="147" t="s">
        <v>70</v>
      </c>
      <c r="C65" s="148">
        <v>2001</v>
      </c>
      <c r="D65" s="205">
        <v>100</v>
      </c>
      <c r="E65" s="158">
        <v>100</v>
      </c>
    </row>
    <row r="66" spans="2:4" ht="15.75">
      <c r="B66" s="149" t="s">
        <v>68</v>
      </c>
      <c r="C66" s="150">
        <v>2000</v>
      </c>
      <c r="D66" s="205">
        <v>36</v>
      </c>
    </row>
    <row r="67" spans="2:4" ht="15.75">
      <c r="B67" s="147" t="s">
        <v>123</v>
      </c>
      <c r="C67" s="148">
        <v>2003</v>
      </c>
      <c r="D67" s="205">
        <v>45</v>
      </c>
    </row>
    <row r="68" spans="2:5" ht="15.75">
      <c r="B68" s="147" t="s">
        <v>156</v>
      </c>
      <c r="C68" s="148">
        <v>1998</v>
      </c>
      <c r="D68" s="205"/>
      <c r="E68" s="205">
        <v>80</v>
      </c>
    </row>
    <row r="69" spans="2:5" ht="15.75">
      <c r="B69" s="147" t="s">
        <v>122</v>
      </c>
      <c r="C69" s="148">
        <v>2002</v>
      </c>
      <c r="D69" s="205"/>
      <c r="E69" s="205">
        <v>60</v>
      </c>
    </row>
    <row r="70" spans="2:5" ht="15.75">
      <c r="B70" s="147" t="s">
        <v>131</v>
      </c>
      <c r="C70" s="148">
        <v>2001</v>
      </c>
      <c r="D70" s="205"/>
      <c r="E70" s="205">
        <v>45</v>
      </c>
    </row>
    <row r="71" spans="2:5" ht="15.75">
      <c r="B71" s="147" t="s">
        <v>130</v>
      </c>
      <c r="C71" s="148">
        <v>1999</v>
      </c>
      <c r="D71" s="205"/>
      <c r="E71" s="205">
        <v>45</v>
      </c>
    </row>
    <row r="72" spans="2:5" ht="15.75">
      <c r="B72" s="147" t="s">
        <v>124</v>
      </c>
      <c r="C72" s="148">
        <v>2000</v>
      </c>
      <c r="D72" s="205"/>
      <c r="E72" s="205">
        <v>40</v>
      </c>
    </row>
    <row r="73" spans="2:5" ht="15.75">
      <c r="B73" s="149" t="s">
        <v>147</v>
      </c>
      <c r="C73" s="150">
        <v>1997</v>
      </c>
      <c r="D73" s="205"/>
      <c r="E73" s="205">
        <v>100</v>
      </c>
    </row>
    <row r="74" spans="2:5" ht="15.75">
      <c r="B74" s="149" t="s">
        <v>128</v>
      </c>
      <c r="C74" s="150">
        <v>1997</v>
      </c>
      <c r="D74" s="205"/>
      <c r="E74" s="205">
        <v>45</v>
      </c>
    </row>
    <row r="75" spans="1:7" s="206" customFormat="1" ht="17.25" customHeight="1">
      <c r="A75" s="189"/>
      <c r="B75" s="207"/>
      <c r="C75" s="208"/>
      <c r="D75" s="207">
        <f>SUM(D65:D74)</f>
        <v>181</v>
      </c>
      <c r="E75" s="207">
        <f>SUM(E65:E74)</f>
        <v>515</v>
      </c>
      <c r="F75" s="207">
        <f>SUM(F65:F74)</f>
        <v>0</v>
      </c>
      <c r="G75" s="209">
        <f>SUM(D75:F75)</f>
        <v>696</v>
      </c>
    </row>
    <row r="76" spans="1:4" s="201" customFormat="1" ht="18.75">
      <c r="A76" s="226">
        <v>5</v>
      </c>
      <c r="B76" s="202" t="s">
        <v>62</v>
      </c>
      <c r="C76" s="203"/>
      <c r="D76" s="204"/>
    </row>
    <row r="77" spans="2:4" ht="15.75">
      <c r="B77" s="147" t="s">
        <v>166</v>
      </c>
      <c r="C77" s="148">
        <v>2003</v>
      </c>
      <c r="D77" s="205">
        <v>40</v>
      </c>
    </row>
    <row r="78" spans="2:5" ht="15.75">
      <c r="B78" s="149" t="s">
        <v>183</v>
      </c>
      <c r="C78" s="150">
        <v>1999</v>
      </c>
      <c r="D78" s="205">
        <v>32</v>
      </c>
      <c r="E78" s="158">
        <v>80</v>
      </c>
    </row>
    <row r="79" spans="2:4" ht="15.75">
      <c r="B79" s="147" t="s">
        <v>215</v>
      </c>
      <c r="C79" s="148">
        <v>2004</v>
      </c>
      <c r="D79" s="205">
        <v>18</v>
      </c>
    </row>
    <row r="80" spans="2:4" ht="15.75">
      <c r="B80" s="147" t="s">
        <v>165</v>
      </c>
      <c r="C80" s="148">
        <v>2005</v>
      </c>
      <c r="D80" s="205">
        <v>12</v>
      </c>
    </row>
    <row r="81" spans="2:4" ht="15.75">
      <c r="B81" s="147" t="s">
        <v>66</v>
      </c>
      <c r="C81" s="148">
        <v>2002</v>
      </c>
      <c r="D81" s="205">
        <v>36</v>
      </c>
    </row>
    <row r="82" spans="2:4" ht="15.75">
      <c r="B82" s="147" t="s">
        <v>67</v>
      </c>
      <c r="C82" s="148">
        <v>1999</v>
      </c>
      <c r="D82" s="205">
        <v>100</v>
      </c>
    </row>
    <row r="83" spans="2:5" ht="15.75">
      <c r="B83" s="147" t="s">
        <v>64</v>
      </c>
      <c r="C83" s="148">
        <v>1999</v>
      </c>
      <c r="D83" s="205">
        <v>80</v>
      </c>
      <c r="E83" s="158">
        <v>100</v>
      </c>
    </row>
    <row r="84" spans="2:5" ht="15.75">
      <c r="B84" s="147" t="s">
        <v>146</v>
      </c>
      <c r="C84" s="148">
        <v>2002</v>
      </c>
      <c r="D84" s="205"/>
      <c r="E84" s="158">
        <v>60</v>
      </c>
    </row>
    <row r="85" spans="1:7" s="206" customFormat="1" ht="18" customHeight="1">
      <c r="A85" s="189"/>
      <c r="B85" s="207"/>
      <c r="C85" s="208"/>
      <c r="D85" s="207">
        <f>SUM(D77:D84)</f>
        <v>318</v>
      </c>
      <c r="E85" s="207">
        <f>SUM(E77:E84)</f>
        <v>240</v>
      </c>
      <c r="F85" s="207">
        <f>SUM(F77:F84)</f>
        <v>0</v>
      </c>
      <c r="G85" s="209">
        <f>SUM(D85:F85)</f>
        <v>558</v>
      </c>
    </row>
    <row r="86" spans="1:4" s="201" customFormat="1" ht="18.75">
      <c r="A86" s="226">
        <v>6</v>
      </c>
      <c r="B86" s="202" t="s">
        <v>99</v>
      </c>
      <c r="C86" s="203"/>
      <c r="D86" s="204"/>
    </row>
    <row r="87" spans="2:4" ht="15.75">
      <c r="B87" s="147" t="s">
        <v>210</v>
      </c>
      <c r="C87" s="148">
        <v>2003</v>
      </c>
      <c r="D87" s="205">
        <v>80</v>
      </c>
    </row>
    <row r="88" spans="2:4" ht="15.75">
      <c r="B88" s="147" t="s">
        <v>211</v>
      </c>
      <c r="C88" s="148">
        <v>2003</v>
      </c>
      <c r="D88" s="205">
        <v>32</v>
      </c>
    </row>
    <row r="89" spans="2:4" ht="15.75">
      <c r="B89" s="147" t="s">
        <v>100</v>
      </c>
      <c r="C89" s="148">
        <v>2002</v>
      </c>
      <c r="D89" s="205">
        <v>80</v>
      </c>
    </row>
    <row r="90" spans="2:4" ht="15.75">
      <c r="B90" s="147" t="s">
        <v>101</v>
      </c>
      <c r="C90" s="148">
        <v>2002</v>
      </c>
      <c r="D90" s="205">
        <v>22</v>
      </c>
    </row>
    <row r="91" spans="2:4" ht="15.75">
      <c r="B91" s="147" t="s">
        <v>212</v>
      </c>
      <c r="C91" s="148">
        <v>2003</v>
      </c>
      <c r="D91" s="205">
        <v>10</v>
      </c>
    </row>
    <row r="92" spans="2:4" ht="15.75">
      <c r="B92" s="147" t="s">
        <v>213</v>
      </c>
      <c r="C92" s="148">
        <v>2004</v>
      </c>
      <c r="D92" s="205">
        <v>9</v>
      </c>
    </row>
    <row r="93" spans="2:4" ht="15.75">
      <c r="B93" s="147" t="s">
        <v>214</v>
      </c>
      <c r="C93" s="148">
        <v>2001</v>
      </c>
      <c r="D93" s="205">
        <v>15</v>
      </c>
    </row>
    <row r="94" spans="2:5" ht="15.75">
      <c r="B94" s="147" t="s">
        <v>103</v>
      </c>
      <c r="C94" s="148">
        <v>2002</v>
      </c>
      <c r="D94" s="205">
        <v>11</v>
      </c>
      <c r="E94" s="158">
        <v>26</v>
      </c>
    </row>
    <row r="95" spans="2:4" ht="15.75">
      <c r="B95" s="147" t="s">
        <v>104</v>
      </c>
      <c r="C95" s="148">
        <v>1999</v>
      </c>
      <c r="D95" s="205">
        <v>40</v>
      </c>
    </row>
    <row r="96" spans="2:4" ht="15.75">
      <c r="B96" s="147" t="s">
        <v>106</v>
      </c>
      <c r="C96" s="148">
        <v>1999</v>
      </c>
      <c r="D96" s="205">
        <v>29</v>
      </c>
    </row>
    <row r="97" spans="2:4" ht="15.75">
      <c r="B97" s="147" t="s">
        <v>105</v>
      </c>
      <c r="C97" s="148">
        <v>1997</v>
      </c>
      <c r="D97" s="205">
        <v>36</v>
      </c>
    </row>
    <row r="98" spans="2:4" ht="15.75">
      <c r="B98" s="147" t="s">
        <v>107</v>
      </c>
      <c r="C98" s="148">
        <v>1998</v>
      </c>
      <c r="D98" s="205">
        <v>32</v>
      </c>
    </row>
    <row r="99" spans="1:7" s="206" customFormat="1" ht="15.75">
      <c r="A99" s="189"/>
      <c r="B99" s="207"/>
      <c r="C99" s="208"/>
      <c r="D99" s="207">
        <f>SUM(D87:D98)</f>
        <v>396</v>
      </c>
      <c r="E99" s="207">
        <f>SUM(E87:E98)</f>
        <v>26</v>
      </c>
      <c r="F99" s="207">
        <f>SUM(F87:F98)</f>
        <v>0</v>
      </c>
      <c r="G99" s="209">
        <f>SUM(D99:F99)</f>
        <v>422</v>
      </c>
    </row>
    <row r="100" spans="1:4" s="201" customFormat="1" ht="18.75">
      <c r="A100" s="226">
        <v>7</v>
      </c>
      <c r="B100" s="202" t="s">
        <v>108</v>
      </c>
      <c r="C100" s="203"/>
      <c r="D100" s="204"/>
    </row>
    <row r="101" spans="2:4" ht="15.75">
      <c r="B101" s="147" t="s">
        <v>216</v>
      </c>
      <c r="C101" s="148">
        <v>2004</v>
      </c>
      <c r="D101" s="205">
        <v>45</v>
      </c>
    </row>
    <row r="102" spans="2:4" ht="15.75">
      <c r="B102" s="147" t="s">
        <v>217</v>
      </c>
      <c r="C102" s="148">
        <v>2004</v>
      </c>
      <c r="D102" s="205">
        <v>36</v>
      </c>
    </row>
    <row r="103" spans="2:4" ht="15.75">
      <c r="B103" s="147" t="s">
        <v>218</v>
      </c>
      <c r="C103" s="148">
        <v>2005</v>
      </c>
      <c r="D103" s="205">
        <v>24</v>
      </c>
    </row>
    <row r="104" spans="2:5" ht="15.75">
      <c r="B104" s="147" t="s">
        <v>109</v>
      </c>
      <c r="C104" s="148">
        <v>2001</v>
      </c>
      <c r="D104" s="205">
        <v>100</v>
      </c>
      <c r="E104" s="158">
        <v>100</v>
      </c>
    </row>
    <row r="105" spans="2:4" ht="15.75">
      <c r="B105" s="147" t="s">
        <v>113</v>
      </c>
      <c r="C105" s="148">
        <v>2000</v>
      </c>
      <c r="D105" s="205">
        <v>45</v>
      </c>
    </row>
    <row r="106" spans="2:4" ht="15.75">
      <c r="B106" s="147" t="s">
        <v>112</v>
      </c>
      <c r="C106" s="148">
        <v>2000</v>
      </c>
      <c r="D106" s="205">
        <v>36</v>
      </c>
    </row>
    <row r="107" spans="1:7" s="206" customFormat="1" ht="15.75">
      <c r="A107" s="189"/>
      <c r="B107" s="207"/>
      <c r="C107" s="208"/>
      <c r="D107" s="207">
        <f>SUM(D101:D106)</f>
        <v>286</v>
      </c>
      <c r="E107" s="207">
        <f>SUM(E101:E106)</f>
        <v>100</v>
      </c>
      <c r="F107" s="207">
        <f>SUM(F101:F106)</f>
        <v>0</v>
      </c>
      <c r="G107" s="209">
        <f>SUM(D107:F107)</f>
        <v>386</v>
      </c>
    </row>
    <row r="108" spans="1:4" s="201" customFormat="1" ht="18.75">
      <c r="A108" s="226">
        <v>8</v>
      </c>
      <c r="B108" s="217" t="s">
        <v>219</v>
      </c>
      <c r="C108" s="203"/>
      <c r="D108" s="204"/>
    </row>
    <row r="109" spans="2:12" ht="15.75" customHeight="1">
      <c r="B109" s="147" t="s">
        <v>220</v>
      </c>
      <c r="C109" s="148">
        <v>2005</v>
      </c>
      <c r="D109" s="205">
        <v>20</v>
      </c>
      <c r="J109" s="222"/>
      <c r="K109" s="148"/>
      <c r="L109" s="205"/>
    </row>
    <row r="110" spans="2:5" ht="15.75" customHeight="1">
      <c r="B110" s="147" t="s">
        <v>164</v>
      </c>
      <c r="C110" s="148">
        <v>2000</v>
      </c>
      <c r="D110" s="205">
        <v>29</v>
      </c>
      <c r="E110" s="158">
        <v>40</v>
      </c>
    </row>
    <row r="111" spans="2:4" ht="15.75" customHeight="1">
      <c r="B111" s="147" t="s">
        <v>221</v>
      </c>
      <c r="C111" s="148">
        <v>2004</v>
      </c>
      <c r="D111" s="205">
        <v>60</v>
      </c>
    </row>
    <row r="112" spans="2:4" ht="15.75" customHeight="1">
      <c r="B112" s="147" t="s">
        <v>222</v>
      </c>
      <c r="C112" s="148">
        <v>2003</v>
      </c>
      <c r="D112" s="205">
        <v>32</v>
      </c>
    </row>
    <row r="113" spans="2:4" ht="15.75" customHeight="1">
      <c r="B113" s="147" t="s">
        <v>223</v>
      </c>
      <c r="C113" s="148">
        <v>2002</v>
      </c>
      <c r="D113" s="205">
        <v>26</v>
      </c>
    </row>
    <row r="114" spans="2:5" ht="15.75">
      <c r="B114" s="147" t="s">
        <v>115</v>
      </c>
      <c r="C114" s="148">
        <v>2002</v>
      </c>
      <c r="D114" s="205"/>
      <c r="E114" s="158">
        <v>80</v>
      </c>
    </row>
    <row r="115" spans="2:5" ht="15.75">
      <c r="B115" s="149" t="s">
        <v>116</v>
      </c>
      <c r="C115" s="150">
        <v>2000</v>
      </c>
      <c r="D115" s="205"/>
      <c r="E115" s="158">
        <v>50</v>
      </c>
    </row>
    <row r="116" spans="1:7" s="206" customFormat="1" ht="15.75">
      <c r="A116" s="189"/>
      <c r="B116" s="207"/>
      <c r="C116" s="208"/>
      <c r="D116" s="207">
        <f>SUM(D109:D115)</f>
        <v>167</v>
      </c>
      <c r="E116" s="207">
        <f>SUM(E109:E115)</f>
        <v>170</v>
      </c>
      <c r="F116" s="207">
        <f>SUM(F109:F115)</f>
        <v>0</v>
      </c>
      <c r="G116" s="209">
        <f>SUM(D116:F116)</f>
        <v>337</v>
      </c>
    </row>
    <row r="117" spans="1:4" s="201" customFormat="1" ht="18.75">
      <c r="A117" s="226">
        <v>9</v>
      </c>
      <c r="B117" s="202" t="s">
        <v>84</v>
      </c>
      <c r="C117" s="203"/>
      <c r="D117" s="204"/>
    </row>
    <row r="118" spans="2:4" ht="15.75">
      <c r="B118" s="147" t="s">
        <v>225</v>
      </c>
      <c r="C118" s="148">
        <v>2004</v>
      </c>
      <c r="D118" s="205">
        <v>26</v>
      </c>
    </row>
    <row r="119" spans="2:5" ht="15.75">
      <c r="B119" s="147" t="s">
        <v>85</v>
      </c>
      <c r="C119" s="148">
        <v>2001</v>
      </c>
      <c r="D119" s="205">
        <v>45</v>
      </c>
      <c r="E119" s="158">
        <v>45</v>
      </c>
    </row>
    <row r="120" spans="2:4" ht="15.75">
      <c r="B120" s="147" t="s">
        <v>226</v>
      </c>
      <c r="C120" s="148">
        <v>2002</v>
      </c>
      <c r="D120" s="205">
        <v>12</v>
      </c>
    </row>
    <row r="121" spans="2:4" ht="15.75">
      <c r="B121" s="147" t="s">
        <v>227</v>
      </c>
      <c r="C121" s="148">
        <v>2003</v>
      </c>
      <c r="D121" s="205">
        <v>8</v>
      </c>
    </row>
    <row r="122" spans="1:7" s="206" customFormat="1" ht="17.25" customHeight="1">
      <c r="A122" s="189"/>
      <c r="B122" s="207"/>
      <c r="C122" s="208"/>
      <c r="D122" s="207">
        <f>SUM(D118:D121)</f>
        <v>91</v>
      </c>
      <c r="E122" s="209">
        <f>SUM(E118:E121)</f>
        <v>45</v>
      </c>
      <c r="F122" s="209">
        <f>SUM(F118:F121)</f>
        <v>0</v>
      </c>
      <c r="G122" s="209">
        <f>SUM(D122:F122)</f>
        <v>136</v>
      </c>
    </row>
    <row r="123" spans="1:4" s="201" customFormat="1" ht="18.75">
      <c r="A123" s="226">
        <v>10</v>
      </c>
      <c r="B123" s="202" t="s">
        <v>151</v>
      </c>
      <c r="C123" s="203"/>
      <c r="D123" s="204"/>
    </row>
    <row r="124" spans="2:4" ht="15.75">
      <c r="B124" s="147" t="s">
        <v>224</v>
      </c>
      <c r="C124" s="148">
        <v>2003</v>
      </c>
      <c r="D124" s="205">
        <v>100</v>
      </c>
    </row>
    <row r="125" spans="1:7" s="206" customFormat="1" ht="15.75">
      <c r="A125" s="189"/>
      <c r="B125" s="207"/>
      <c r="C125" s="208"/>
      <c r="D125" s="207">
        <f>SUM(D124)</f>
        <v>100</v>
      </c>
      <c r="E125" s="209">
        <f>SUM(E124:E124)</f>
        <v>0</v>
      </c>
      <c r="F125" s="209"/>
      <c r="G125" s="209">
        <f>SUM(D125:F125)</f>
        <v>100</v>
      </c>
    </row>
    <row r="126" spans="1:7" ht="18.75">
      <c r="A126" s="189">
        <v>11</v>
      </c>
      <c r="B126" s="202" t="s">
        <v>233</v>
      </c>
      <c r="C126" s="203"/>
      <c r="D126" s="204"/>
      <c r="E126" s="201"/>
      <c r="F126" s="201"/>
      <c r="G126" s="201"/>
    </row>
    <row r="127" spans="2:5" ht="15.75">
      <c r="B127" s="147" t="s">
        <v>137</v>
      </c>
      <c r="C127" s="148">
        <v>2001</v>
      </c>
      <c r="D127" s="205"/>
      <c r="E127" s="158">
        <v>80</v>
      </c>
    </row>
    <row r="128" spans="2:7" ht="15.75">
      <c r="B128" s="207"/>
      <c r="C128" s="208"/>
      <c r="D128" s="207">
        <f>SUM(D127:D127)</f>
        <v>0</v>
      </c>
      <c r="E128" s="209">
        <f>SUM(E127:E127)</f>
        <v>80</v>
      </c>
      <c r="F128" s="209">
        <f>SUM(F127:F127)</f>
        <v>0</v>
      </c>
      <c r="G128" s="209">
        <f>SUM(D128:F128)</f>
        <v>80</v>
      </c>
    </row>
    <row r="129" spans="1:7" ht="18.75">
      <c r="A129" s="189">
        <v>12</v>
      </c>
      <c r="B129" s="202" t="s">
        <v>232</v>
      </c>
      <c r="C129" s="203"/>
      <c r="D129" s="204"/>
      <c r="E129" s="201"/>
      <c r="F129" s="201"/>
      <c r="G129" s="201"/>
    </row>
    <row r="130" spans="1:5" ht="15.75">
      <c r="A130" s="189"/>
      <c r="B130" s="147" t="s">
        <v>138</v>
      </c>
      <c r="C130" s="148">
        <v>1999</v>
      </c>
      <c r="D130" s="205"/>
      <c r="E130" s="158">
        <v>32</v>
      </c>
    </row>
    <row r="131" spans="1:7" ht="15.75">
      <c r="A131" s="189"/>
      <c r="B131" s="207"/>
      <c r="C131" s="208"/>
      <c r="D131" s="207">
        <f>SUM(D130)</f>
        <v>0</v>
      </c>
      <c r="E131" s="209">
        <f>SUM(E130:E130)</f>
        <v>32</v>
      </c>
      <c r="F131" s="209"/>
      <c r="G131" s="209">
        <f>SUM(D131:F131)</f>
        <v>32</v>
      </c>
    </row>
  </sheetData>
  <sheetProtection/>
  <mergeCells count="5">
    <mergeCell ref="B5:G5"/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scale="86" r:id="rId1"/>
  <rowBreaks count="2" manualBreakCount="2">
    <brk id="47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Denis</cp:lastModifiedBy>
  <cp:lastPrinted>2013-01-24T13:36:08Z</cp:lastPrinted>
  <dcterms:created xsi:type="dcterms:W3CDTF">2012-03-21T08:08:58Z</dcterms:created>
  <dcterms:modified xsi:type="dcterms:W3CDTF">2013-01-24T14:02:38Z</dcterms:modified>
  <cp:category/>
  <cp:version/>
  <cp:contentType/>
  <cp:contentStatus/>
</cp:coreProperties>
</file>