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30" windowWidth="7710" windowHeight="6705" tabRatio="902" activeTab="3"/>
  </bookViews>
  <sheets>
    <sheet name="г.л. жен" sheetId="1" r:id="rId1"/>
    <sheet name="сноуборд" sheetId="2" r:id="rId2"/>
    <sheet name="сн.б.муж" sheetId="3" r:id="rId3"/>
    <sheet name="г.л. муж." sheetId="4" r:id="rId4"/>
  </sheets>
  <definedNames>
    <definedName name="_xlnm.Print_Area" localSheetId="0">'г.л. жен'!$A$1:$I$23</definedName>
  </definedNames>
  <calcPr fullCalcOnLoad="1"/>
</workbook>
</file>

<file path=xl/sharedStrings.xml><?xml version="1.0" encoding="utf-8"?>
<sst xmlns="http://schemas.openxmlformats.org/spreadsheetml/2006/main" count="159" uniqueCount="105">
  <si>
    <t>старт номер</t>
  </si>
  <si>
    <t>Год рожд.</t>
  </si>
  <si>
    <t>место</t>
  </si>
  <si>
    <t>Попытки (время)</t>
  </si>
  <si>
    <t>1 трасса</t>
  </si>
  <si>
    <t>2 трасса</t>
  </si>
  <si>
    <t>сумма времени попыток</t>
  </si>
  <si>
    <t xml:space="preserve">Фамилия, имя                        </t>
  </si>
  <si>
    <t>Кубок "Красное озеро"</t>
  </si>
  <si>
    <t>Мужчины 18 - 45 лет</t>
  </si>
  <si>
    <t>Мужчины стврше 46</t>
  </si>
  <si>
    <t>Назаров Антон</t>
  </si>
  <si>
    <t>Ганичев Антон</t>
  </si>
  <si>
    <t>Мужчины, мальчики и юноши.</t>
  </si>
  <si>
    <t>Мальчики группа от 7 до 13</t>
  </si>
  <si>
    <t>Мальчики группа 14-17</t>
  </si>
  <si>
    <t>Женщины 18 - 45</t>
  </si>
  <si>
    <t>Женщины старше 46</t>
  </si>
  <si>
    <t>Дмитриева Елена</t>
  </si>
  <si>
    <t>1982</t>
  </si>
  <si>
    <t>Боровко Ирина</t>
  </si>
  <si>
    <t>1954</t>
  </si>
  <si>
    <t>Панкова Татьяна</t>
  </si>
  <si>
    <t>Девочки группа 7-13</t>
  </si>
  <si>
    <t>Девочки группа 14 - 17</t>
  </si>
  <si>
    <t>Иструбцин Андрей</t>
  </si>
  <si>
    <t>Иванов Иван</t>
  </si>
  <si>
    <t>Полухин Дмитрий</t>
  </si>
  <si>
    <t>Полухин Иван</t>
  </si>
  <si>
    <t>Целиков Андрей</t>
  </si>
  <si>
    <t>Кубок "Красное озеро" I этап</t>
  </si>
  <si>
    <t>Горные лыжи</t>
  </si>
  <si>
    <t>очки за этап</t>
  </si>
  <si>
    <t>сумма баллов за пройденные этапы</t>
  </si>
  <si>
    <t>Сноуборд</t>
  </si>
  <si>
    <t>Потапов Сергей</t>
  </si>
  <si>
    <t>Максимова Ника</t>
  </si>
  <si>
    <t>Максимова Вика</t>
  </si>
  <si>
    <t>Максимова Наталья</t>
  </si>
  <si>
    <t>Акинтьев Андрей</t>
  </si>
  <si>
    <t>Елисеев Евгений</t>
  </si>
  <si>
    <t>Борисов Дмитрий</t>
  </si>
  <si>
    <t>Мужчины старше 46</t>
  </si>
  <si>
    <t>Коскоков Сергей</t>
  </si>
  <si>
    <t>Головчанская Любовь</t>
  </si>
  <si>
    <t>Павлов Алексей</t>
  </si>
  <si>
    <t>Головчанская Екатерина</t>
  </si>
  <si>
    <t>Круглов Максим</t>
  </si>
  <si>
    <t>Бурцева Марина</t>
  </si>
  <si>
    <t>Хайдин Дмитрий</t>
  </si>
  <si>
    <t>Смирницкий Констатин</t>
  </si>
  <si>
    <t>Скрипник Лидия</t>
  </si>
  <si>
    <t>Барон Алексей</t>
  </si>
  <si>
    <t>Стафеева Елена</t>
  </si>
  <si>
    <t>1962</t>
  </si>
  <si>
    <t>Бахтигозин Андрей</t>
  </si>
  <si>
    <t>1952</t>
  </si>
  <si>
    <t>Фомин Дмитрий</t>
  </si>
  <si>
    <t>Ростовцева Татьяна</t>
  </si>
  <si>
    <t>Поляков Андрей</t>
  </si>
  <si>
    <t>Девочки группа от 7-13</t>
  </si>
  <si>
    <t>Мачин Максим</t>
  </si>
  <si>
    <t>Ростовцев Александр</t>
  </si>
  <si>
    <t>Путниньш Андрей</t>
  </si>
  <si>
    <t>2001</t>
  </si>
  <si>
    <t>2002</t>
  </si>
  <si>
    <t>Крупин Иван</t>
  </si>
  <si>
    <t>Балашов Анатолий</t>
  </si>
  <si>
    <t>Волков Анатолий</t>
  </si>
  <si>
    <t>Фомин Валерий</t>
  </si>
  <si>
    <t>Левина Юлия</t>
  </si>
  <si>
    <t>Сапаров Михиал</t>
  </si>
  <si>
    <t>Александров Сергей</t>
  </si>
  <si>
    <t>Павлов Сергей</t>
  </si>
  <si>
    <t>1950</t>
  </si>
  <si>
    <t>Савинов Владимир</t>
  </si>
  <si>
    <t>Зуев Дмитрий</t>
  </si>
  <si>
    <t>Омельченко Екатерина</t>
  </si>
  <si>
    <t>Ванян Лариса</t>
  </si>
  <si>
    <t>Леонтьев Михаил</t>
  </si>
  <si>
    <t>Полиховский Павел</t>
  </si>
  <si>
    <t>Усов Борис</t>
  </si>
  <si>
    <t>Мардасов Константин</t>
  </si>
  <si>
    <t>Прокофьев Олег</t>
  </si>
  <si>
    <t>Васильева Дарья</t>
  </si>
  <si>
    <t>Ганичев Сергей</t>
  </si>
  <si>
    <t>Ганичева Галина</t>
  </si>
  <si>
    <t>1957</t>
  </si>
  <si>
    <t>Иванова Ольга</t>
  </si>
  <si>
    <t>1956</t>
  </si>
  <si>
    <t>Дмитриев Сергей</t>
  </si>
  <si>
    <t>Иванов Алексей</t>
  </si>
  <si>
    <t>60</t>
  </si>
  <si>
    <t>56</t>
  </si>
  <si>
    <t>1</t>
  </si>
  <si>
    <t>53</t>
  </si>
  <si>
    <t>50</t>
  </si>
  <si>
    <t>48</t>
  </si>
  <si>
    <t>46</t>
  </si>
  <si>
    <t>118</t>
  </si>
  <si>
    <t>108</t>
  </si>
  <si>
    <t>н.ф.</t>
  </si>
  <si>
    <t>Чернышев Вечаслав</t>
  </si>
  <si>
    <t>Протокол соревнования  26 января 2013  г.</t>
  </si>
  <si>
    <t>Протокол соревнования  26 января  2013 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</si>
</sst>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5"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6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44" fontId="1" fillId="0" borderId="0" xfId="42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16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6" fillId="0" borderId="10" xfId="0" applyFont="1" applyBorder="1" applyAlignment="1">
      <alignment/>
    </xf>
    <xf numFmtId="49" fontId="4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/>
    </xf>
    <xf numFmtId="0" fontId="7" fillId="0" borderId="0" xfId="0" applyFont="1" applyAlignment="1">
      <alignment/>
    </xf>
    <xf numFmtId="41" fontId="2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left" wrapText="1"/>
    </xf>
    <xf numFmtId="0" fontId="2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 horizontal="left"/>
    </xf>
    <xf numFmtId="0" fontId="7" fillId="0" borderId="0" xfId="0" applyFont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left" wrapText="1"/>
    </xf>
    <xf numFmtId="4" fontId="1" fillId="0" borderId="10" xfId="0" applyNumberFormat="1" applyFont="1" applyBorder="1" applyAlignment="1">
      <alignment horizontal="center"/>
    </xf>
    <xf numFmtId="4" fontId="1" fillId="0" borderId="0" xfId="0" applyNumberFormat="1" applyFont="1" applyAlignment="1">
      <alignment/>
    </xf>
    <xf numFmtId="4" fontId="3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wrapText="1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left"/>
    </xf>
    <xf numFmtId="41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1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 wrapText="1"/>
    </xf>
    <xf numFmtId="44" fontId="4" fillId="0" borderId="0" xfId="42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4" fontId="4" fillId="0" borderId="13" xfId="42" applyFont="1" applyBorder="1" applyAlignment="1">
      <alignment horizontal="center"/>
    </xf>
    <xf numFmtId="44" fontId="3" fillId="0" borderId="10" xfId="42" applyFont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44" fontId="3" fillId="0" borderId="14" xfId="42" applyFont="1" applyBorder="1" applyAlignment="1">
      <alignment horizontal="center" vertical="center"/>
    </xf>
    <xf numFmtId="44" fontId="3" fillId="0" borderId="16" xfId="42" applyFont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4" fontId="3" fillId="0" borderId="10" xfId="42" applyFont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zoomScaleSheetLayoutView="55" zoomScalePageLayoutView="0" workbookViewId="0" topLeftCell="A1">
      <selection activeCell="A1" sqref="A1:I1"/>
    </sheetView>
  </sheetViews>
  <sheetFormatPr defaultColWidth="9.00390625" defaultRowHeight="12.75"/>
  <cols>
    <col min="1" max="1" width="7.125" style="4" customWidth="1"/>
    <col min="2" max="2" width="48.25390625" style="4" customWidth="1"/>
    <col min="3" max="3" width="10.625" style="8" customWidth="1"/>
    <col min="4" max="4" width="9.25390625" style="8" customWidth="1"/>
    <col min="5" max="5" width="22.125" style="8" customWidth="1"/>
    <col min="6" max="6" width="12.75390625" style="21" customWidth="1"/>
    <col min="7" max="7" width="10.125" style="21" customWidth="1"/>
    <col min="8" max="8" width="11.25390625" style="21" customWidth="1"/>
    <col min="9" max="9" width="8.875" style="24" customWidth="1"/>
    <col min="10" max="16384" width="9.125" style="4" customWidth="1"/>
  </cols>
  <sheetData>
    <row r="1" spans="1:10" ht="20.25">
      <c r="A1" s="34" t="s">
        <v>103</v>
      </c>
      <c r="B1" s="34"/>
      <c r="C1" s="34"/>
      <c r="D1" s="34"/>
      <c r="E1" s="34"/>
      <c r="F1" s="34"/>
      <c r="G1" s="34"/>
      <c r="H1" s="34"/>
      <c r="I1" s="34"/>
      <c r="J1" s="3"/>
    </row>
    <row r="2" spans="1:9" ht="20.25">
      <c r="A2" s="45" t="s">
        <v>8</v>
      </c>
      <c r="B2" s="45"/>
      <c r="C2" s="45"/>
      <c r="D2" s="45"/>
      <c r="E2" s="45"/>
      <c r="F2" s="45"/>
      <c r="G2" s="45"/>
      <c r="H2" s="45"/>
      <c r="I2" s="45"/>
    </row>
    <row r="3" spans="1:9" ht="20.25">
      <c r="A3" s="39" t="s">
        <v>31</v>
      </c>
      <c r="B3" s="39"/>
      <c r="C3" s="39"/>
      <c r="D3" s="39"/>
      <c r="E3" s="39"/>
      <c r="F3" s="39"/>
      <c r="G3" s="39"/>
      <c r="H3" s="39"/>
      <c r="I3" s="39"/>
    </row>
    <row r="4" spans="1:9" ht="18.75" customHeight="1">
      <c r="A4" s="35" t="s">
        <v>0</v>
      </c>
      <c r="B4" s="38" t="s">
        <v>7</v>
      </c>
      <c r="C4" s="37" t="s">
        <v>1</v>
      </c>
      <c r="D4" s="35" t="s">
        <v>32</v>
      </c>
      <c r="E4" s="35" t="s">
        <v>33</v>
      </c>
      <c r="F4" s="40" t="s">
        <v>3</v>
      </c>
      <c r="G4" s="40"/>
      <c r="H4" s="41" t="s">
        <v>6</v>
      </c>
      <c r="I4" s="38" t="s">
        <v>2</v>
      </c>
    </row>
    <row r="5" spans="1:9" ht="33.75" customHeight="1">
      <c r="A5" s="36"/>
      <c r="B5" s="38"/>
      <c r="C5" s="37"/>
      <c r="D5" s="36"/>
      <c r="E5" s="36"/>
      <c r="F5" s="22" t="s">
        <v>4</v>
      </c>
      <c r="G5" s="22" t="s">
        <v>5</v>
      </c>
      <c r="H5" s="41"/>
      <c r="I5" s="38"/>
    </row>
    <row r="6" spans="1:9" ht="17.25" customHeight="1">
      <c r="A6" s="42" t="s">
        <v>60</v>
      </c>
      <c r="B6" s="43"/>
      <c r="C6" s="43"/>
      <c r="D6" s="43"/>
      <c r="E6" s="43"/>
      <c r="F6" s="43"/>
      <c r="G6" s="43"/>
      <c r="H6" s="43"/>
      <c r="I6" s="44"/>
    </row>
    <row r="7" spans="1:9" ht="20.25">
      <c r="A7" s="1">
        <v>14</v>
      </c>
      <c r="B7" s="10" t="s">
        <v>36</v>
      </c>
      <c r="C7" s="6" t="s">
        <v>64</v>
      </c>
      <c r="D7" s="6" t="s">
        <v>92</v>
      </c>
      <c r="E7" s="32">
        <f>61+1+D7</f>
        <v>122</v>
      </c>
      <c r="F7" s="23">
        <v>32.89</v>
      </c>
      <c r="G7" s="23">
        <v>32.41</v>
      </c>
      <c r="H7" s="20">
        <f>F7+G7</f>
        <v>65.3</v>
      </c>
      <c r="I7" s="25">
        <v>1</v>
      </c>
    </row>
    <row r="8" spans="1:9" ht="20.25">
      <c r="A8" s="1">
        <v>109</v>
      </c>
      <c r="B8" s="10" t="s">
        <v>37</v>
      </c>
      <c r="C8" s="6" t="s">
        <v>65</v>
      </c>
      <c r="D8" s="6" t="s">
        <v>93</v>
      </c>
      <c r="E8" s="32">
        <f>61+1+D8</f>
        <v>118</v>
      </c>
      <c r="F8" s="23">
        <v>39.74</v>
      </c>
      <c r="G8" s="23">
        <v>37.37</v>
      </c>
      <c r="H8" s="20">
        <f>F8+G8</f>
        <v>77.11</v>
      </c>
      <c r="I8" s="25">
        <v>2</v>
      </c>
    </row>
    <row r="9" spans="1:9" ht="23.25" customHeight="1">
      <c r="A9" s="42" t="s">
        <v>16</v>
      </c>
      <c r="B9" s="43"/>
      <c r="C9" s="43"/>
      <c r="D9" s="43"/>
      <c r="E9" s="43"/>
      <c r="F9" s="43"/>
      <c r="G9" s="43"/>
      <c r="H9" s="43"/>
      <c r="I9" s="44"/>
    </row>
    <row r="10" spans="1:11" ht="20.25">
      <c r="A10" s="5">
        <v>129</v>
      </c>
      <c r="B10" s="9" t="s">
        <v>84</v>
      </c>
      <c r="C10" s="5">
        <v>1992</v>
      </c>
      <c r="D10" s="6" t="s">
        <v>92</v>
      </c>
      <c r="E10" s="5">
        <v>61</v>
      </c>
      <c r="F10" s="23">
        <v>29.47</v>
      </c>
      <c r="G10" s="23">
        <v>28.92</v>
      </c>
      <c r="H10" s="20">
        <f aca="true" t="shared" si="0" ref="H10:H16">F10+G10</f>
        <v>58.39</v>
      </c>
      <c r="I10" s="25">
        <v>1</v>
      </c>
      <c r="K10" s="7"/>
    </row>
    <row r="11" spans="1:11" ht="20.25">
      <c r="A11" s="5">
        <v>125</v>
      </c>
      <c r="B11" s="9" t="s">
        <v>88</v>
      </c>
      <c r="C11" s="5">
        <v>1972</v>
      </c>
      <c r="D11" s="6" t="s">
        <v>93</v>
      </c>
      <c r="E11" s="5">
        <v>57</v>
      </c>
      <c r="F11" s="23">
        <v>32.68</v>
      </c>
      <c r="G11" s="23">
        <v>32.64</v>
      </c>
      <c r="H11" s="20">
        <f t="shared" si="0"/>
        <v>65.32</v>
      </c>
      <c r="I11" s="25">
        <v>2</v>
      </c>
      <c r="K11" s="7"/>
    </row>
    <row r="12" spans="1:11" ht="20.25">
      <c r="A12" s="5">
        <v>92</v>
      </c>
      <c r="B12" s="9" t="s">
        <v>48</v>
      </c>
      <c r="C12" s="5">
        <v>1968</v>
      </c>
      <c r="D12" s="6" t="s">
        <v>95</v>
      </c>
      <c r="E12" s="6">
        <f>61+1+D12</f>
        <v>115</v>
      </c>
      <c r="F12" s="23">
        <v>32.94</v>
      </c>
      <c r="G12" s="23">
        <v>33.61</v>
      </c>
      <c r="H12" s="20">
        <f t="shared" si="0"/>
        <v>66.55</v>
      </c>
      <c r="I12" s="25">
        <v>3</v>
      </c>
      <c r="K12" s="7"/>
    </row>
    <row r="13" spans="1:11" ht="20.25">
      <c r="A13" s="5">
        <v>112</v>
      </c>
      <c r="B13" s="9" t="s">
        <v>70</v>
      </c>
      <c r="C13" s="5">
        <v>1975</v>
      </c>
      <c r="D13" s="6" t="s">
        <v>96</v>
      </c>
      <c r="E13" s="5">
        <v>51</v>
      </c>
      <c r="F13" s="23">
        <v>35.45</v>
      </c>
      <c r="G13" s="23">
        <v>36.86</v>
      </c>
      <c r="H13" s="20">
        <f t="shared" si="0"/>
        <v>72.31</v>
      </c>
      <c r="I13" s="25">
        <v>4</v>
      </c>
      <c r="K13" s="7"/>
    </row>
    <row r="14" spans="1:11" ht="20.25">
      <c r="A14" s="5">
        <v>110</v>
      </c>
      <c r="B14" s="9" t="s">
        <v>38</v>
      </c>
      <c r="C14" s="5">
        <v>1972</v>
      </c>
      <c r="D14" s="6" t="s">
        <v>97</v>
      </c>
      <c r="E14" s="6">
        <f>57+1+D14</f>
        <v>106</v>
      </c>
      <c r="F14" s="23">
        <v>38.63</v>
      </c>
      <c r="G14" s="23">
        <v>38.14</v>
      </c>
      <c r="H14" s="20">
        <f t="shared" si="0"/>
        <v>76.77000000000001</v>
      </c>
      <c r="I14" s="25">
        <v>5</v>
      </c>
      <c r="K14" s="7"/>
    </row>
    <row r="15" spans="1:11" ht="20.25">
      <c r="A15" s="5">
        <v>72</v>
      </c>
      <c r="B15" s="9" t="s">
        <v>78</v>
      </c>
      <c r="C15" s="5">
        <v>1978</v>
      </c>
      <c r="D15" s="6" t="s">
        <v>98</v>
      </c>
      <c r="E15" s="5">
        <v>47</v>
      </c>
      <c r="F15" s="23">
        <v>41.38</v>
      </c>
      <c r="G15" s="23">
        <v>42.93</v>
      </c>
      <c r="H15" s="20">
        <f t="shared" si="0"/>
        <v>84.31</v>
      </c>
      <c r="I15" s="25">
        <v>6</v>
      </c>
      <c r="K15" s="7"/>
    </row>
    <row r="16" spans="1:11" ht="20.25">
      <c r="A16" s="5">
        <v>46</v>
      </c>
      <c r="B16" s="9" t="s">
        <v>51</v>
      </c>
      <c r="C16" s="5">
        <v>1983</v>
      </c>
      <c r="D16" s="6" t="s">
        <v>94</v>
      </c>
      <c r="E16" s="5">
        <v>2</v>
      </c>
      <c r="F16" s="23"/>
      <c r="G16" s="23"/>
      <c r="H16" s="20">
        <f t="shared" si="0"/>
        <v>0</v>
      </c>
      <c r="I16" s="25"/>
      <c r="K16" s="7"/>
    </row>
    <row r="17" spans="1:9" ht="21" customHeight="1">
      <c r="A17" s="42" t="s">
        <v>17</v>
      </c>
      <c r="B17" s="43"/>
      <c r="C17" s="43"/>
      <c r="D17" s="43"/>
      <c r="E17" s="43"/>
      <c r="F17" s="43"/>
      <c r="G17" s="43"/>
      <c r="H17" s="43"/>
      <c r="I17" s="44"/>
    </row>
    <row r="18" spans="1:9" ht="20.25">
      <c r="A18" s="1">
        <v>185</v>
      </c>
      <c r="B18" s="10" t="s">
        <v>44</v>
      </c>
      <c r="C18" s="6" t="s">
        <v>56</v>
      </c>
      <c r="D18" s="6" t="s">
        <v>92</v>
      </c>
      <c r="E18" s="32">
        <f>57+1+D18</f>
        <v>118</v>
      </c>
      <c r="F18" s="23">
        <v>31.94</v>
      </c>
      <c r="G18" s="23">
        <v>32.31</v>
      </c>
      <c r="H18" s="20">
        <f>F18+G18</f>
        <v>64.25</v>
      </c>
      <c r="I18" s="25">
        <v>1</v>
      </c>
    </row>
    <row r="19" spans="1:9" ht="20.25">
      <c r="A19" s="1">
        <v>104</v>
      </c>
      <c r="B19" s="10" t="s">
        <v>58</v>
      </c>
      <c r="C19" s="6" t="s">
        <v>74</v>
      </c>
      <c r="D19" s="6" t="s">
        <v>93</v>
      </c>
      <c r="E19" s="32">
        <f>61+1+D19</f>
        <v>118</v>
      </c>
      <c r="F19" s="23">
        <v>32.09</v>
      </c>
      <c r="G19" s="23">
        <v>32.67</v>
      </c>
      <c r="H19" s="20">
        <f>F19+G19</f>
        <v>64.76</v>
      </c>
      <c r="I19" s="25">
        <v>2</v>
      </c>
    </row>
    <row r="20" spans="1:9" ht="20.25">
      <c r="A20" s="1">
        <v>122</v>
      </c>
      <c r="B20" s="10" t="s">
        <v>22</v>
      </c>
      <c r="C20" s="6" t="s">
        <v>21</v>
      </c>
      <c r="D20" s="6" t="s">
        <v>95</v>
      </c>
      <c r="E20" s="32">
        <f>54+1+D20</f>
        <v>108</v>
      </c>
      <c r="F20" s="23">
        <v>35.58</v>
      </c>
      <c r="G20" s="23">
        <v>36.24</v>
      </c>
      <c r="H20" s="20">
        <f>F20+G20</f>
        <v>71.82</v>
      </c>
      <c r="I20" s="25">
        <v>3</v>
      </c>
    </row>
    <row r="21" spans="1:9" ht="20.25">
      <c r="A21" s="1">
        <v>124</v>
      </c>
      <c r="B21" s="10" t="s">
        <v>77</v>
      </c>
      <c r="C21" s="6" t="s">
        <v>89</v>
      </c>
      <c r="D21" s="6" t="s">
        <v>96</v>
      </c>
      <c r="E21" s="1">
        <v>51</v>
      </c>
      <c r="F21" s="23">
        <v>38.12</v>
      </c>
      <c r="G21" s="23">
        <v>36.76</v>
      </c>
      <c r="H21" s="20">
        <f>F21+G21</f>
        <v>74.88</v>
      </c>
      <c r="I21" s="25">
        <v>4</v>
      </c>
    </row>
    <row r="22" spans="1:9" ht="20.25">
      <c r="A22" s="1">
        <v>203</v>
      </c>
      <c r="B22" s="10" t="s">
        <v>53</v>
      </c>
      <c r="C22" s="6" t="s">
        <v>54</v>
      </c>
      <c r="D22" s="6" t="s">
        <v>97</v>
      </c>
      <c r="E22" s="32">
        <f>51+1+D22</f>
        <v>100</v>
      </c>
      <c r="F22" s="23">
        <v>41.46</v>
      </c>
      <c r="G22" s="23">
        <v>39.5</v>
      </c>
      <c r="H22" s="20">
        <f>F22+G22</f>
        <v>80.96000000000001</v>
      </c>
      <c r="I22" s="25">
        <v>5</v>
      </c>
    </row>
    <row r="23" spans="1:9" ht="20.25">
      <c r="A23" s="1">
        <v>126</v>
      </c>
      <c r="B23" s="10" t="s">
        <v>86</v>
      </c>
      <c r="C23" s="6" t="s">
        <v>87</v>
      </c>
      <c r="D23" s="6" t="s">
        <v>94</v>
      </c>
      <c r="E23" s="1">
        <v>1</v>
      </c>
      <c r="F23" s="23">
        <v>43.5</v>
      </c>
      <c r="G23" s="23"/>
      <c r="H23" s="20"/>
      <c r="I23" s="25"/>
    </row>
  </sheetData>
  <sheetProtection/>
  <mergeCells count="14">
    <mergeCell ref="A17:I17"/>
    <mergeCell ref="A2:I2"/>
    <mergeCell ref="D4:D5"/>
    <mergeCell ref="A9:I9"/>
    <mergeCell ref="A6:I6"/>
    <mergeCell ref="A1:I1"/>
    <mergeCell ref="E4:E5"/>
    <mergeCell ref="C4:C5"/>
    <mergeCell ref="I4:I5"/>
    <mergeCell ref="A3:I3"/>
    <mergeCell ref="A4:A5"/>
    <mergeCell ref="B4:B5"/>
    <mergeCell ref="F4:G4"/>
    <mergeCell ref="H4:H5"/>
  </mergeCells>
  <printOptions/>
  <pageMargins left="0.76" right="0" top="0.2" bottom="0.58" header="0" footer="0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"/>
  <sheetViews>
    <sheetView workbookViewId="0" topLeftCell="A1">
      <selection activeCell="A1" sqref="A1:I1"/>
    </sheetView>
  </sheetViews>
  <sheetFormatPr defaultColWidth="9.00390625" defaultRowHeight="12.75"/>
  <cols>
    <col min="1" max="1" width="7.125" style="4" customWidth="1"/>
    <col min="2" max="2" width="48.25390625" style="4" customWidth="1"/>
    <col min="3" max="3" width="10.625" style="8" customWidth="1"/>
    <col min="4" max="4" width="9.25390625" style="8" customWidth="1"/>
    <col min="5" max="5" width="22.125" style="8" customWidth="1"/>
    <col min="6" max="6" width="12.75390625" style="21" customWidth="1"/>
    <col min="7" max="7" width="10.125" style="21" customWidth="1"/>
    <col min="8" max="8" width="11.25390625" style="21" customWidth="1"/>
    <col min="9" max="9" width="8.875" style="24" customWidth="1"/>
    <col min="10" max="16384" width="9.125" style="4" customWidth="1"/>
  </cols>
  <sheetData>
    <row r="1" spans="1:10" ht="20.25">
      <c r="A1" s="34" t="s">
        <v>103</v>
      </c>
      <c r="B1" s="34"/>
      <c r="C1" s="34"/>
      <c r="D1" s="34"/>
      <c r="E1" s="34"/>
      <c r="F1" s="34"/>
      <c r="G1" s="34"/>
      <c r="H1" s="34"/>
      <c r="I1" s="34"/>
      <c r="J1" s="3"/>
    </row>
    <row r="2" spans="1:9" ht="20.25">
      <c r="A2" s="45" t="s">
        <v>8</v>
      </c>
      <c r="B2" s="45"/>
      <c r="C2" s="45"/>
      <c r="D2" s="45"/>
      <c r="E2" s="45"/>
      <c r="F2" s="45"/>
      <c r="G2" s="45"/>
      <c r="H2" s="45"/>
      <c r="I2" s="45"/>
    </row>
    <row r="3" spans="1:9" ht="20.25">
      <c r="A3" s="39" t="s">
        <v>34</v>
      </c>
      <c r="B3" s="39"/>
      <c r="C3" s="39"/>
      <c r="D3" s="39"/>
      <c r="E3" s="39"/>
      <c r="F3" s="39"/>
      <c r="G3" s="39"/>
      <c r="H3" s="39"/>
      <c r="I3" s="39"/>
    </row>
    <row r="4" spans="1:9" ht="18.75" customHeight="1">
      <c r="A4" s="35" t="s">
        <v>0</v>
      </c>
      <c r="B4" s="38" t="s">
        <v>7</v>
      </c>
      <c r="C4" s="35" t="s">
        <v>1</v>
      </c>
      <c r="D4" s="35" t="s">
        <v>32</v>
      </c>
      <c r="E4" s="35" t="s">
        <v>33</v>
      </c>
      <c r="F4" s="46" t="s">
        <v>3</v>
      </c>
      <c r="G4" s="47"/>
      <c r="H4" s="48" t="s">
        <v>6</v>
      </c>
      <c r="I4" s="50" t="s">
        <v>2</v>
      </c>
    </row>
    <row r="5" spans="1:9" ht="33.75" customHeight="1">
      <c r="A5" s="36"/>
      <c r="B5" s="38"/>
      <c r="C5" s="36"/>
      <c r="D5" s="36"/>
      <c r="E5" s="36"/>
      <c r="F5" s="22" t="s">
        <v>4</v>
      </c>
      <c r="G5" s="22" t="s">
        <v>5</v>
      </c>
      <c r="H5" s="49"/>
      <c r="I5" s="51"/>
    </row>
    <row r="6" spans="1:9" ht="23.25" customHeight="1">
      <c r="A6" s="42" t="s">
        <v>16</v>
      </c>
      <c r="B6" s="43"/>
      <c r="C6" s="43"/>
      <c r="D6" s="43"/>
      <c r="E6" s="43"/>
      <c r="F6" s="43"/>
      <c r="G6" s="43"/>
      <c r="H6" s="43"/>
      <c r="I6" s="44"/>
    </row>
    <row r="7" spans="1:9" ht="20.25">
      <c r="A7" s="1">
        <v>21</v>
      </c>
      <c r="B7" s="10" t="s">
        <v>46</v>
      </c>
      <c r="C7" s="6" t="s">
        <v>19</v>
      </c>
      <c r="D7" s="6" t="s">
        <v>92</v>
      </c>
      <c r="E7" s="32" t="s">
        <v>99</v>
      </c>
      <c r="F7" s="23">
        <v>39.31</v>
      </c>
      <c r="G7" s="23">
        <v>38.42</v>
      </c>
      <c r="H7" s="20">
        <f>F7+G7</f>
        <v>77.73</v>
      </c>
      <c r="I7" s="25">
        <v>1</v>
      </c>
    </row>
    <row r="8" spans="1:9" ht="20.25">
      <c r="A8" s="1">
        <v>108</v>
      </c>
      <c r="B8" s="10" t="s">
        <v>18</v>
      </c>
      <c r="C8" s="6" t="s">
        <v>19</v>
      </c>
      <c r="D8" s="6" t="s">
        <v>93</v>
      </c>
      <c r="E8" s="32" t="s">
        <v>99</v>
      </c>
      <c r="F8" s="23">
        <v>39.69</v>
      </c>
      <c r="G8" s="23">
        <v>53.2</v>
      </c>
      <c r="H8" s="20">
        <f>F8+G8</f>
        <v>92.89</v>
      </c>
      <c r="I8" s="25">
        <v>2</v>
      </c>
    </row>
    <row r="9" spans="1:9" ht="20.25">
      <c r="A9" s="1">
        <v>58</v>
      </c>
      <c r="B9" s="10" t="s">
        <v>20</v>
      </c>
      <c r="C9" s="6" t="s">
        <v>19</v>
      </c>
      <c r="D9" s="6" t="s">
        <v>95</v>
      </c>
      <c r="E9" s="32" t="s">
        <v>100</v>
      </c>
      <c r="F9" s="23">
        <v>47.12</v>
      </c>
      <c r="G9" s="23">
        <v>46.64</v>
      </c>
      <c r="H9" s="20">
        <f>F9+G9</f>
        <v>93.75999999999999</v>
      </c>
      <c r="I9" s="25">
        <v>3</v>
      </c>
    </row>
    <row r="10" spans="2:10" ht="21" customHeight="1">
      <c r="B10" s="42" t="s">
        <v>17</v>
      </c>
      <c r="C10" s="43"/>
      <c r="D10" s="43"/>
      <c r="E10" s="43"/>
      <c r="F10" s="43"/>
      <c r="G10" s="43"/>
      <c r="H10" s="43"/>
      <c r="I10" s="43"/>
      <c r="J10" s="44"/>
    </row>
    <row r="11" spans="1:9" ht="18.75">
      <c r="A11" s="42" t="s">
        <v>23</v>
      </c>
      <c r="B11" s="43"/>
      <c r="C11" s="43"/>
      <c r="D11" s="43"/>
      <c r="E11" s="43"/>
      <c r="F11" s="43"/>
      <c r="G11" s="43"/>
      <c r="H11" s="43"/>
      <c r="I11" s="44"/>
    </row>
    <row r="12" spans="1:9" ht="17.25" customHeight="1">
      <c r="A12" s="42" t="s">
        <v>24</v>
      </c>
      <c r="B12" s="43"/>
      <c r="C12" s="43"/>
      <c r="D12" s="43"/>
      <c r="E12" s="43"/>
      <c r="F12" s="43"/>
      <c r="G12" s="43"/>
      <c r="H12" s="43"/>
      <c r="I12" s="44"/>
    </row>
  </sheetData>
  <mergeCells count="15">
    <mergeCell ref="A12:I12"/>
    <mergeCell ref="B10:J10"/>
    <mergeCell ref="I4:I5"/>
    <mergeCell ref="A6:I6"/>
    <mergeCell ref="A11:I11"/>
    <mergeCell ref="A1:I1"/>
    <mergeCell ref="A2:I2"/>
    <mergeCell ref="A3:I3"/>
    <mergeCell ref="A4:A5"/>
    <mergeCell ref="B4:B5"/>
    <mergeCell ref="C4:C5"/>
    <mergeCell ref="D4:D5"/>
    <mergeCell ref="E4:E5"/>
    <mergeCell ref="F4:G4"/>
    <mergeCell ref="H4:H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A1" sqref="A1:I1"/>
    </sheetView>
  </sheetViews>
  <sheetFormatPr defaultColWidth="9.00390625" defaultRowHeight="12.75"/>
  <cols>
    <col min="1" max="1" width="7.25390625" style="12" customWidth="1"/>
    <col min="2" max="2" width="45.875" style="12" customWidth="1"/>
    <col min="3" max="3" width="11.25390625" style="17" customWidth="1"/>
    <col min="4" max="4" width="9.75390625" style="17" customWidth="1"/>
    <col min="5" max="5" width="22.125" style="30" bestFit="1" customWidth="1"/>
    <col min="6" max="6" width="10.125" style="12" customWidth="1"/>
    <col min="7" max="7" width="9.25390625" style="12" customWidth="1"/>
    <col min="8" max="8" width="10.25390625" style="12" customWidth="1"/>
    <col min="9" max="9" width="9.125" style="24" customWidth="1"/>
    <col min="10" max="16384" width="9.125" style="12" customWidth="1"/>
  </cols>
  <sheetData>
    <row r="1" spans="1:9" ht="20.25">
      <c r="A1" s="34" t="s">
        <v>104</v>
      </c>
      <c r="B1" s="34"/>
      <c r="C1" s="34"/>
      <c r="D1" s="34"/>
      <c r="E1" s="34"/>
      <c r="F1" s="34"/>
      <c r="G1" s="34"/>
      <c r="H1" s="34"/>
      <c r="I1" s="34"/>
    </row>
    <row r="2" spans="1:9" ht="20.25">
      <c r="A2" s="45" t="s">
        <v>30</v>
      </c>
      <c r="B2" s="45"/>
      <c r="C2" s="45"/>
      <c r="D2" s="45"/>
      <c r="E2" s="45"/>
      <c r="F2" s="45"/>
      <c r="G2" s="45"/>
      <c r="H2" s="45"/>
      <c r="I2" s="45"/>
    </row>
    <row r="3" spans="1:9" ht="19.5" customHeight="1">
      <c r="A3" s="39" t="s">
        <v>13</v>
      </c>
      <c r="B3" s="39"/>
      <c r="C3" s="39"/>
      <c r="D3" s="39"/>
      <c r="E3" s="39"/>
      <c r="F3" s="39"/>
      <c r="G3" s="39"/>
      <c r="H3" s="39"/>
      <c r="I3" s="39"/>
    </row>
    <row r="4" spans="1:9" ht="21" customHeight="1">
      <c r="A4" s="35" t="s">
        <v>0</v>
      </c>
      <c r="B4" s="38" t="s">
        <v>7</v>
      </c>
      <c r="C4" s="35" t="s">
        <v>1</v>
      </c>
      <c r="D4" s="35" t="s">
        <v>32</v>
      </c>
      <c r="E4" s="35" t="s">
        <v>33</v>
      </c>
      <c r="F4" s="52" t="s">
        <v>3</v>
      </c>
      <c r="G4" s="52"/>
      <c r="H4" s="53" t="s">
        <v>6</v>
      </c>
      <c r="I4" s="38" t="s">
        <v>2</v>
      </c>
    </row>
    <row r="5" spans="1:9" ht="21.75" customHeight="1">
      <c r="A5" s="36"/>
      <c r="B5" s="38"/>
      <c r="C5" s="36"/>
      <c r="D5" s="36"/>
      <c r="E5" s="36"/>
      <c r="F5" s="18" t="s">
        <v>4</v>
      </c>
      <c r="G5" s="18" t="s">
        <v>5</v>
      </c>
      <c r="H5" s="53"/>
      <c r="I5" s="38"/>
    </row>
    <row r="6" spans="1:9" ht="18.75">
      <c r="A6" s="42" t="s">
        <v>9</v>
      </c>
      <c r="B6" s="43"/>
      <c r="C6" s="43"/>
      <c r="D6" s="43"/>
      <c r="E6" s="43"/>
      <c r="F6" s="43"/>
      <c r="G6" s="43"/>
      <c r="H6" s="43"/>
      <c r="I6" s="44"/>
    </row>
    <row r="7" spans="1:9" ht="20.25">
      <c r="A7" s="5">
        <v>131</v>
      </c>
      <c r="B7" s="11" t="s">
        <v>29</v>
      </c>
      <c r="C7" s="5">
        <v>1968</v>
      </c>
      <c r="D7" s="13">
        <v>60</v>
      </c>
      <c r="E7" s="28">
        <f>61+1+D7</f>
        <v>122</v>
      </c>
      <c r="F7" s="14">
        <v>33.9</v>
      </c>
      <c r="G7" s="14">
        <v>33.41</v>
      </c>
      <c r="H7" s="2">
        <f aca="true" t="shared" si="0" ref="H7:H12">F7+G7</f>
        <v>67.31</v>
      </c>
      <c r="I7" s="25">
        <v>1</v>
      </c>
    </row>
    <row r="8" spans="1:9" ht="20.25">
      <c r="A8" s="5">
        <v>137</v>
      </c>
      <c r="B8" s="11" t="s">
        <v>57</v>
      </c>
      <c r="C8" s="5">
        <v>1974</v>
      </c>
      <c r="D8" s="13">
        <v>56</v>
      </c>
      <c r="E8" s="28">
        <f>54+1+D8</f>
        <v>111</v>
      </c>
      <c r="F8" s="14">
        <v>33.99</v>
      </c>
      <c r="G8" s="14">
        <v>34.48</v>
      </c>
      <c r="H8" s="2">
        <f t="shared" si="0"/>
        <v>68.47</v>
      </c>
      <c r="I8" s="25">
        <v>2</v>
      </c>
    </row>
    <row r="9" spans="1:9" ht="20.25">
      <c r="A9" s="5">
        <v>123</v>
      </c>
      <c r="B9" s="11" t="s">
        <v>90</v>
      </c>
      <c r="C9" s="5">
        <v>1972</v>
      </c>
      <c r="D9" s="13">
        <v>53</v>
      </c>
      <c r="E9" s="28">
        <v>54</v>
      </c>
      <c r="F9" s="14">
        <v>34.72</v>
      </c>
      <c r="G9" s="14">
        <v>33.78</v>
      </c>
      <c r="H9" s="2">
        <f t="shared" si="0"/>
        <v>68.5</v>
      </c>
      <c r="I9" s="25">
        <v>3</v>
      </c>
    </row>
    <row r="10" spans="1:9" ht="20.25">
      <c r="A10" s="5">
        <v>121</v>
      </c>
      <c r="B10" s="11" t="s">
        <v>61</v>
      </c>
      <c r="C10" s="5">
        <v>1990</v>
      </c>
      <c r="D10" s="13">
        <v>50</v>
      </c>
      <c r="E10" s="28">
        <f>57+1+D10</f>
        <v>108</v>
      </c>
      <c r="F10" s="14">
        <v>35.28</v>
      </c>
      <c r="G10" s="14">
        <v>35.23</v>
      </c>
      <c r="H10" s="2">
        <f t="shared" si="0"/>
        <v>70.50999999999999</v>
      </c>
      <c r="I10" s="25">
        <v>4</v>
      </c>
    </row>
    <row r="11" spans="1:9" ht="20.25">
      <c r="A11" s="5">
        <v>5</v>
      </c>
      <c r="B11" s="11" t="s">
        <v>50</v>
      </c>
      <c r="C11" s="5">
        <v>1984</v>
      </c>
      <c r="D11" s="13">
        <v>48</v>
      </c>
      <c r="E11" s="28">
        <f>51+1+D11</f>
        <v>100</v>
      </c>
      <c r="F11" s="14">
        <v>37.14</v>
      </c>
      <c r="G11" s="14">
        <v>35.07</v>
      </c>
      <c r="H11" s="2">
        <f t="shared" si="0"/>
        <v>72.21000000000001</v>
      </c>
      <c r="I11" s="25">
        <v>5</v>
      </c>
    </row>
    <row r="12" spans="1:9" ht="20.25">
      <c r="A12" s="5">
        <v>33.9</v>
      </c>
      <c r="B12" s="11" t="s">
        <v>59</v>
      </c>
      <c r="C12" s="5">
        <v>1977</v>
      </c>
      <c r="D12" s="13">
        <v>46</v>
      </c>
      <c r="E12" s="28">
        <v>48</v>
      </c>
      <c r="F12" s="14">
        <v>43.54</v>
      </c>
      <c r="G12" s="14">
        <v>42.32</v>
      </c>
      <c r="H12" s="2">
        <f t="shared" si="0"/>
        <v>85.86</v>
      </c>
      <c r="I12" s="25">
        <v>6</v>
      </c>
    </row>
    <row r="13" spans="1:9" ht="22.5" customHeight="1">
      <c r="A13" s="42" t="s">
        <v>10</v>
      </c>
      <c r="B13" s="43"/>
      <c r="C13" s="43"/>
      <c r="D13" s="43"/>
      <c r="E13" s="43"/>
      <c r="F13" s="43"/>
      <c r="G13" s="43"/>
      <c r="H13" s="43"/>
      <c r="I13" s="44"/>
    </row>
    <row r="14" spans="1:9" ht="18.75">
      <c r="A14" s="42" t="s">
        <v>14</v>
      </c>
      <c r="B14" s="43"/>
      <c r="C14" s="43"/>
      <c r="D14" s="43"/>
      <c r="E14" s="43"/>
      <c r="F14" s="43"/>
      <c r="G14" s="43"/>
      <c r="H14" s="43"/>
      <c r="I14" s="44"/>
    </row>
    <row r="15" spans="1:9" ht="16.5" customHeight="1">
      <c r="A15" s="42" t="s">
        <v>15</v>
      </c>
      <c r="B15" s="43"/>
      <c r="C15" s="43"/>
      <c r="D15" s="43"/>
      <c r="E15" s="43"/>
      <c r="F15" s="43"/>
      <c r="G15" s="43"/>
      <c r="H15" s="43"/>
      <c r="I15" s="44"/>
    </row>
  </sheetData>
  <mergeCells count="15">
    <mergeCell ref="A15:I15"/>
    <mergeCell ref="I4:I5"/>
    <mergeCell ref="A6:I6"/>
    <mergeCell ref="A13:I13"/>
    <mergeCell ref="A14:I14"/>
    <mergeCell ref="A1:I1"/>
    <mergeCell ref="A2:I2"/>
    <mergeCell ref="A3:I3"/>
    <mergeCell ref="A4:A5"/>
    <mergeCell ref="B4:B5"/>
    <mergeCell ref="C4:C5"/>
    <mergeCell ref="D4:D5"/>
    <mergeCell ref="E4:E5"/>
    <mergeCell ref="F4:G4"/>
    <mergeCell ref="H4:H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7"/>
  <sheetViews>
    <sheetView tabSelected="1" workbookViewId="0" topLeftCell="A1">
      <selection activeCell="K9" sqref="K9"/>
    </sheetView>
  </sheetViews>
  <sheetFormatPr defaultColWidth="9.00390625" defaultRowHeight="12.75"/>
  <cols>
    <col min="1" max="1" width="7.25390625" style="12" customWidth="1"/>
    <col min="2" max="2" width="45.875" style="12" customWidth="1"/>
    <col min="3" max="3" width="11.25390625" style="17" customWidth="1"/>
    <col min="4" max="4" width="9.75390625" style="17" customWidth="1"/>
    <col min="5" max="5" width="22.125" style="30" bestFit="1" customWidth="1"/>
    <col min="6" max="6" width="10.125" style="12" customWidth="1"/>
    <col min="7" max="7" width="9.25390625" style="12" customWidth="1"/>
    <col min="8" max="8" width="10.25390625" style="12" customWidth="1"/>
    <col min="9" max="9" width="9.125" style="24" customWidth="1"/>
    <col min="10" max="16384" width="9.125" style="12" customWidth="1"/>
  </cols>
  <sheetData>
    <row r="1" spans="1:9" ht="20.25">
      <c r="A1" s="34" t="s">
        <v>104</v>
      </c>
      <c r="B1" s="34"/>
      <c r="C1" s="34"/>
      <c r="D1" s="34"/>
      <c r="E1" s="34"/>
      <c r="F1" s="34"/>
      <c r="G1" s="34"/>
      <c r="H1" s="34"/>
      <c r="I1" s="34"/>
    </row>
    <row r="2" spans="1:9" ht="20.25">
      <c r="A2" s="45" t="s">
        <v>8</v>
      </c>
      <c r="B2" s="45"/>
      <c r="C2" s="45"/>
      <c r="D2" s="45"/>
      <c r="E2" s="45"/>
      <c r="F2" s="45"/>
      <c r="G2" s="45"/>
      <c r="H2" s="45"/>
      <c r="I2" s="45"/>
    </row>
    <row r="3" spans="1:9" ht="19.5" customHeight="1">
      <c r="A3" s="39" t="s">
        <v>13</v>
      </c>
      <c r="B3" s="39"/>
      <c r="C3" s="39"/>
      <c r="D3" s="39"/>
      <c r="E3" s="39"/>
      <c r="F3" s="39"/>
      <c r="G3" s="39"/>
      <c r="H3" s="39"/>
      <c r="I3" s="39"/>
    </row>
    <row r="4" spans="1:9" ht="21" customHeight="1">
      <c r="A4" s="35" t="s">
        <v>0</v>
      </c>
      <c r="B4" s="38" t="s">
        <v>7</v>
      </c>
      <c r="C4" s="35" t="s">
        <v>1</v>
      </c>
      <c r="D4" s="35" t="s">
        <v>32</v>
      </c>
      <c r="E4" s="35" t="s">
        <v>33</v>
      </c>
      <c r="F4" s="52" t="s">
        <v>3</v>
      </c>
      <c r="G4" s="52"/>
      <c r="H4" s="53" t="s">
        <v>6</v>
      </c>
      <c r="I4" s="38" t="s">
        <v>2</v>
      </c>
    </row>
    <row r="5" spans="1:9" ht="21.75" customHeight="1">
      <c r="A5" s="36"/>
      <c r="B5" s="38"/>
      <c r="C5" s="36"/>
      <c r="D5" s="36"/>
      <c r="E5" s="36"/>
      <c r="F5" s="18" t="s">
        <v>4</v>
      </c>
      <c r="G5" s="18" t="s">
        <v>5</v>
      </c>
      <c r="H5" s="53"/>
      <c r="I5" s="38"/>
    </row>
    <row r="6" spans="1:9" ht="18.75">
      <c r="A6" s="42" t="s">
        <v>9</v>
      </c>
      <c r="B6" s="43"/>
      <c r="C6" s="43"/>
      <c r="D6" s="43"/>
      <c r="E6" s="43"/>
      <c r="F6" s="43"/>
      <c r="G6" s="43"/>
      <c r="H6" s="43"/>
      <c r="I6" s="44"/>
    </row>
    <row r="7" spans="1:9" ht="20.25">
      <c r="A7" s="5">
        <v>45</v>
      </c>
      <c r="B7" s="9" t="s">
        <v>66</v>
      </c>
      <c r="C7" s="5">
        <v>1978</v>
      </c>
      <c r="D7" s="13">
        <v>60</v>
      </c>
      <c r="E7" s="28">
        <v>61</v>
      </c>
      <c r="F7" s="14">
        <v>27.42</v>
      </c>
      <c r="G7" s="14">
        <v>27.04</v>
      </c>
      <c r="H7" s="33">
        <f>F8+G8</f>
        <v>54.230000000000004</v>
      </c>
      <c r="I7" s="25">
        <v>1</v>
      </c>
    </row>
    <row r="8" spans="1:9" ht="20.25">
      <c r="A8" s="5">
        <v>106</v>
      </c>
      <c r="B8" s="9" t="s">
        <v>67</v>
      </c>
      <c r="C8" s="5">
        <v>1981</v>
      </c>
      <c r="D8" s="13">
        <v>56</v>
      </c>
      <c r="E8" s="28">
        <v>57</v>
      </c>
      <c r="F8" s="14">
        <v>27.43</v>
      </c>
      <c r="G8" s="14">
        <v>26.8</v>
      </c>
      <c r="H8" s="33">
        <f>F7+G7</f>
        <v>54.46</v>
      </c>
      <c r="I8" s="25">
        <v>2</v>
      </c>
    </row>
    <row r="9" spans="1:9" ht="20.25">
      <c r="A9" s="5">
        <v>107</v>
      </c>
      <c r="B9" s="9" t="s">
        <v>63</v>
      </c>
      <c r="C9" s="5">
        <v>1983</v>
      </c>
      <c r="D9" s="13">
        <v>53</v>
      </c>
      <c r="E9" s="28">
        <v>54</v>
      </c>
      <c r="F9" s="14">
        <v>28.03</v>
      </c>
      <c r="G9" s="14">
        <v>27.04</v>
      </c>
      <c r="H9" s="33">
        <f aca="true" t="shared" si="0" ref="H7:H22">F9+G9</f>
        <v>55.07</v>
      </c>
      <c r="I9" s="25">
        <v>3</v>
      </c>
    </row>
    <row r="10" spans="1:9" ht="20.25">
      <c r="A10" s="5">
        <v>115</v>
      </c>
      <c r="B10" s="19" t="s">
        <v>11</v>
      </c>
      <c r="C10" s="5">
        <v>1980</v>
      </c>
      <c r="D10" s="13">
        <v>50</v>
      </c>
      <c r="E10" s="28">
        <f>D10+1+47</f>
        <v>98</v>
      </c>
      <c r="F10" s="14">
        <v>27.85</v>
      </c>
      <c r="G10" s="14">
        <v>27.9</v>
      </c>
      <c r="H10" s="33">
        <f t="shared" si="0"/>
        <v>55.75</v>
      </c>
      <c r="I10" s="25">
        <v>4</v>
      </c>
    </row>
    <row r="11" spans="1:9" ht="20.25">
      <c r="A11" s="5">
        <v>127</v>
      </c>
      <c r="B11" s="9" t="s">
        <v>28</v>
      </c>
      <c r="C11" s="5">
        <v>1984</v>
      </c>
      <c r="D11" s="13">
        <v>48</v>
      </c>
      <c r="E11" s="28">
        <f>57+1+D11</f>
        <v>106</v>
      </c>
      <c r="F11" s="14">
        <v>28.35</v>
      </c>
      <c r="G11" s="14">
        <v>28.23</v>
      </c>
      <c r="H11" s="33">
        <f t="shared" si="0"/>
        <v>56.58</v>
      </c>
      <c r="I11" s="25">
        <v>5</v>
      </c>
    </row>
    <row r="12" spans="1:9" ht="20.25">
      <c r="A12" s="5">
        <v>87</v>
      </c>
      <c r="B12" s="19" t="s">
        <v>12</v>
      </c>
      <c r="C12" s="5">
        <v>1991</v>
      </c>
      <c r="D12" s="13">
        <v>46</v>
      </c>
      <c r="E12" s="28">
        <f>51+1+D12</f>
        <v>98</v>
      </c>
      <c r="F12" s="14">
        <v>28.64</v>
      </c>
      <c r="G12" s="14">
        <v>28.7</v>
      </c>
      <c r="H12" s="33">
        <f t="shared" si="0"/>
        <v>57.34</v>
      </c>
      <c r="I12" s="25">
        <v>6</v>
      </c>
    </row>
    <row r="13" spans="1:9" ht="20.25">
      <c r="A13" s="5">
        <v>130</v>
      </c>
      <c r="B13" s="19" t="s">
        <v>27</v>
      </c>
      <c r="C13" s="15">
        <v>1983</v>
      </c>
      <c r="D13" s="13">
        <v>44</v>
      </c>
      <c r="E13" s="28">
        <f>54+1+D13</f>
        <v>99</v>
      </c>
      <c r="F13" s="14">
        <v>28.91</v>
      </c>
      <c r="G13" s="14">
        <v>28.47</v>
      </c>
      <c r="H13" s="33">
        <f t="shared" si="0"/>
        <v>57.379999999999995</v>
      </c>
      <c r="I13" s="25">
        <v>7</v>
      </c>
    </row>
    <row r="14" spans="1:9" ht="20.25">
      <c r="A14" s="5">
        <v>128</v>
      </c>
      <c r="B14" s="9" t="s">
        <v>83</v>
      </c>
      <c r="C14" s="5">
        <v>1980</v>
      </c>
      <c r="D14" s="13">
        <v>43</v>
      </c>
      <c r="E14" s="28">
        <v>44</v>
      </c>
      <c r="F14" s="14">
        <v>29.36</v>
      </c>
      <c r="G14" s="14">
        <v>28.52</v>
      </c>
      <c r="H14" s="33">
        <f t="shared" si="0"/>
        <v>57.879999999999995</v>
      </c>
      <c r="I14" s="25">
        <v>8</v>
      </c>
    </row>
    <row r="15" spans="1:9" ht="20.25">
      <c r="A15" s="5">
        <v>134</v>
      </c>
      <c r="B15" s="19" t="s">
        <v>35</v>
      </c>
      <c r="C15" s="5">
        <v>1971</v>
      </c>
      <c r="D15" s="13">
        <v>42</v>
      </c>
      <c r="E15" s="28">
        <f>45+1+D15</f>
        <v>88</v>
      </c>
      <c r="F15" s="14">
        <v>29.31</v>
      </c>
      <c r="G15" s="14">
        <v>28.75</v>
      </c>
      <c r="H15" s="33">
        <f t="shared" si="0"/>
        <v>58.06</v>
      </c>
      <c r="I15" s="25">
        <v>9</v>
      </c>
    </row>
    <row r="16" spans="1:9" ht="20.25">
      <c r="A16" s="5">
        <v>85</v>
      </c>
      <c r="B16" s="9" t="s">
        <v>76</v>
      </c>
      <c r="C16" s="5">
        <v>1991</v>
      </c>
      <c r="D16" s="13">
        <v>41</v>
      </c>
      <c r="E16" s="28">
        <v>42</v>
      </c>
      <c r="F16" s="14">
        <v>29.47</v>
      </c>
      <c r="G16" s="14">
        <v>28.71</v>
      </c>
      <c r="H16" s="33">
        <f t="shared" si="0"/>
        <v>58.18</v>
      </c>
      <c r="I16" s="25">
        <v>10</v>
      </c>
    </row>
    <row r="17" spans="1:9" ht="20.25">
      <c r="A17" s="5">
        <v>132</v>
      </c>
      <c r="B17" s="11" t="s">
        <v>82</v>
      </c>
      <c r="C17" s="15">
        <v>1982</v>
      </c>
      <c r="D17" s="13">
        <v>40</v>
      </c>
      <c r="E17" s="28">
        <f>49+1+D17</f>
        <v>90</v>
      </c>
      <c r="F17" s="14">
        <v>29.83</v>
      </c>
      <c r="G17" s="14">
        <v>28.64</v>
      </c>
      <c r="H17" s="33">
        <f t="shared" si="0"/>
        <v>58.47</v>
      </c>
      <c r="I17" s="25">
        <v>11</v>
      </c>
    </row>
    <row r="18" spans="1:9" ht="20.25">
      <c r="A18" s="5">
        <v>133</v>
      </c>
      <c r="B18" s="11" t="s">
        <v>41</v>
      </c>
      <c r="C18" s="15">
        <v>1983</v>
      </c>
      <c r="D18" s="13">
        <v>39</v>
      </c>
      <c r="E18" s="28">
        <f>43+1+D18</f>
        <v>83</v>
      </c>
      <c r="F18" s="14">
        <v>30.14</v>
      </c>
      <c r="G18" s="14">
        <v>29.7</v>
      </c>
      <c r="H18" s="33">
        <f t="shared" si="0"/>
        <v>59.84</v>
      </c>
      <c r="I18" s="25">
        <v>12</v>
      </c>
    </row>
    <row r="19" spans="1:9" ht="20.25">
      <c r="A19" s="5">
        <v>44</v>
      </c>
      <c r="B19" s="9" t="s">
        <v>75</v>
      </c>
      <c r="C19" s="5">
        <v>1970</v>
      </c>
      <c r="D19" s="13">
        <v>38</v>
      </c>
      <c r="E19" s="28">
        <v>39</v>
      </c>
      <c r="F19" s="14">
        <v>30.37</v>
      </c>
      <c r="G19" s="14">
        <v>29.92</v>
      </c>
      <c r="H19" s="33">
        <f t="shared" si="0"/>
        <v>60.290000000000006</v>
      </c>
      <c r="I19" s="25">
        <v>13</v>
      </c>
    </row>
    <row r="20" spans="1:9" ht="20.25">
      <c r="A20" s="5">
        <v>97</v>
      </c>
      <c r="B20" s="19" t="s">
        <v>72</v>
      </c>
      <c r="C20" s="5">
        <v>1982</v>
      </c>
      <c r="D20" s="13">
        <v>37</v>
      </c>
      <c r="E20" s="28">
        <v>38</v>
      </c>
      <c r="F20" s="14">
        <v>31.98</v>
      </c>
      <c r="G20" s="14">
        <v>30.4</v>
      </c>
      <c r="H20" s="33">
        <f t="shared" si="0"/>
        <v>62.379999999999995</v>
      </c>
      <c r="I20" s="25">
        <v>14</v>
      </c>
    </row>
    <row r="21" spans="1:9" ht="20.25">
      <c r="A21" s="5">
        <v>87</v>
      </c>
      <c r="B21" s="19" t="s">
        <v>45</v>
      </c>
      <c r="C21" s="5">
        <v>1987</v>
      </c>
      <c r="D21" s="13">
        <v>36</v>
      </c>
      <c r="E21" s="28">
        <f>40+1+D21</f>
        <v>77</v>
      </c>
      <c r="F21" s="14">
        <v>34.05</v>
      </c>
      <c r="G21" s="14">
        <v>33.37</v>
      </c>
      <c r="H21" s="33">
        <f t="shared" si="0"/>
        <v>67.41999999999999</v>
      </c>
      <c r="I21" s="25">
        <v>15</v>
      </c>
    </row>
    <row r="22" spans="1:9" ht="20.25">
      <c r="A22" s="5">
        <v>139</v>
      </c>
      <c r="B22" s="11" t="s">
        <v>71</v>
      </c>
      <c r="C22" s="15">
        <v>1950</v>
      </c>
      <c r="D22" s="13">
        <v>35</v>
      </c>
      <c r="E22" s="28">
        <v>36</v>
      </c>
      <c r="F22" s="14">
        <v>35.46</v>
      </c>
      <c r="G22" s="14">
        <v>34.59</v>
      </c>
      <c r="H22" s="33">
        <f t="shared" si="0"/>
        <v>70.05000000000001</v>
      </c>
      <c r="I22" s="25">
        <v>16</v>
      </c>
    </row>
    <row r="23" spans="1:9" ht="20.25">
      <c r="A23" s="5">
        <v>135</v>
      </c>
      <c r="B23" s="19" t="s">
        <v>102</v>
      </c>
      <c r="C23" s="5">
        <v>1971</v>
      </c>
      <c r="D23" s="13">
        <v>1</v>
      </c>
      <c r="E23" s="28">
        <v>1</v>
      </c>
      <c r="F23" s="14">
        <v>32.43</v>
      </c>
      <c r="G23" s="14"/>
      <c r="H23" s="33"/>
      <c r="I23" s="25"/>
    </row>
    <row r="24" spans="1:9" ht="20.25">
      <c r="A24" s="5">
        <v>48</v>
      </c>
      <c r="B24" s="19" t="s">
        <v>73</v>
      </c>
      <c r="C24" s="5"/>
      <c r="D24" s="13">
        <v>1</v>
      </c>
      <c r="E24" s="28">
        <v>1</v>
      </c>
      <c r="F24" s="14">
        <v>30.38</v>
      </c>
      <c r="G24" s="14"/>
      <c r="H24" s="33"/>
      <c r="I24" s="25"/>
    </row>
    <row r="25" spans="1:9" ht="20.25">
      <c r="A25" s="5">
        <v>84</v>
      </c>
      <c r="B25" s="19" t="s">
        <v>79</v>
      </c>
      <c r="C25" s="5">
        <v>1976</v>
      </c>
      <c r="D25" s="13">
        <v>1</v>
      </c>
      <c r="E25" s="28">
        <v>1</v>
      </c>
      <c r="F25" s="14" t="s">
        <v>101</v>
      </c>
      <c r="G25" s="14">
        <v>37.16</v>
      </c>
      <c r="H25" s="33"/>
      <c r="I25" s="25"/>
    </row>
    <row r="26" spans="1:9" ht="20.25">
      <c r="A26" s="5">
        <v>95</v>
      </c>
      <c r="B26" s="19" t="s">
        <v>80</v>
      </c>
      <c r="C26" s="5">
        <v>1980</v>
      </c>
      <c r="D26" s="13">
        <v>1</v>
      </c>
      <c r="E26" s="28">
        <v>1</v>
      </c>
      <c r="F26" s="14">
        <v>34.42</v>
      </c>
      <c r="G26" s="14"/>
      <c r="H26" s="33"/>
      <c r="I26" s="25"/>
    </row>
    <row r="27" spans="1:9" ht="20.25">
      <c r="A27" s="5">
        <v>103</v>
      </c>
      <c r="B27" s="11" t="s">
        <v>40</v>
      </c>
      <c r="C27" s="5">
        <v>1978</v>
      </c>
      <c r="D27" s="13">
        <v>1</v>
      </c>
      <c r="E27" s="28">
        <f>38+1+D27</f>
        <v>40</v>
      </c>
      <c r="F27" s="14"/>
      <c r="G27" s="14"/>
      <c r="H27" s="33"/>
      <c r="I27" s="25"/>
    </row>
    <row r="28" spans="1:9" ht="20.25">
      <c r="A28" s="5">
        <v>102</v>
      </c>
      <c r="B28" s="9" t="s">
        <v>39</v>
      </c>
      <c r="C28" s="15">
        <v>1981</v>
      </c>
      <c r="D28" s="13">
        <v>1</v>
      </c>
      <c r="E28" s="28">
        <f>39+1+D28</f>
        <v>41</v>
      </c>
      <c r="F28" s="14"/>
      <c r="G28" s="14"/>
      <c r="H28" s="33"/>
      <c r="I28" s="25"/>
    </row>
    <row r="29" spans="1:9" ht="20.25">
      <c r="A29" s="5">
        <v>138</v>
      </c>
      <c r="B29" s="11" t="s">
        <v>49</v>
      </c>
      <c r="C29" s="15">
        <v>1978</v>
      </c>
      <c r="D29" s="13">
        <v>1</v>
      </c>
      <c r="E29" s="28">
        <v>2</v>
      </c>
      <c r="F29" s="14"/>
      <c r="G29" s="14"/>
      <c r="H29" s="33"/>
      <c r="I29" s="25"/>
    </row>
    <row r="30" spans="1:9" ht="22.5" customHeight="1">
      <c r="A30" s="42" t="s">
        <v>42</v>
      </c>
      <c r="B30" s="43"/>
      <c r="C30" s="43"/>
      <c r="D30" s="43"/>
      <c r="E30" s="43"/>
      <c r="F30" s="43"/>
      <c r="G30" s="43"/>
      <c r="H30" s="43"/>
      <c r="I30" s="44"/>
    </row>
    <row r="31" spans="1:9" ht="20.25" customHeight="1">
      <c r="A31" s="5">
        <v>105</v>
      </c>
      <c r="B31" s="11" t="s">
        <v>62</v>
      </c>
      <c r="C31" s="5">
        <v>1949</v>
      </c>
      <c r="D31" s="13">
        <v>60</v>
      </c>
      <c r="E31" s="28">
        <f>61+1+D31</f>
        <v>122</v>
      </c>
      <c r="F31" s="14">
        <v>28.55</v>
      </c>
      <c r="G31" s="14">
        <v>28.52</v>
      </c>
      <c r="H31" s="2">
        <f>F31+G31</f>
        <v>57.07</v>
      </c>
      <c r="I31" s="25">
        <v>1</v>
      </c>
    </row>
    <row r="32" spans="1:9" ht="20.25" customHeight="1">
      <c r="A32" s="5">
        <v>76</v>
      </c>
      <c r="B32" s="11" t="s">
        <v>69</v>
      </c>
      <c r="C32" s="5">
        <v>1947</v>
      </c>
      <c r="D32" s="13">
        <v>56</v>
      </c>
      <c r="E32" s="28">
        <v>57</v>
      </c>
      <c r="F32" s="14">
        <v>28.93</v>
      </c>
      <c r="G32" s="14">
        <v>28.48</v>
      </c>
      <c r="H32" s="2">
        <f aca="true" t="shared" si="1" ref="H32:H37">F32+G32</f>
        <v>57.41</v>
      </c>
      <c r="I32" s="25">
        <v>2</v>
      </c>
    </row>
    <row r="33" spans="1:9" ht="20.25" customHeight="1">
      <c r="A33" s="5">
        <v>47</v>
      </c>
      <c r="B33" s="11" t="s">
        <v>68</v>
      </c>
      <c r="C33" s="5">
        <v>1946</v>
      </c>
      <c r="D33" s="13">
        <v>53</v>
      </c>
      <c r="E33" s="28">
        <v>54</v>
      </c>
      <c r="F33" s="14">
        <v>29.23</v>
      </c>
      <c r="G33" s="14">
        <v>28.87</v>
      </c>
      <c r="H33" s="2">
        <f t="shared" si="1"/>
        <v>58.1</v>
      </c>
      <c r="I33" s="25">
        <v>3</v>
      </c>
    </row>
    <row r="34" spans="1:9" ht="20.25" customHeight="1">
      <c r="A34" s="5">
        <v>175</v>
      </c>
      <c r="B34" s="11" t="s">
        <v>52</v>
      </c>
      <c r="C34" s="5">
        <v>1965</v>
      </c>
      <c r="D34" s="13">
        <v>50</v>
      </c>
      <c r="E34" s="28">
        <f>51+1+D34</f>
        <v>102</v>
      </c>
      <c r="F34" s="14">
        <v>29.55</v>
      </c>
      <c r="G34" s="14">
        <v>29.91</v>
      </c>
      <c r="H34" s="2">
        <f t="shared" si="1"/>
        <v>59.46</v>
      </c>
      <c r="I34" s="25">
        <v>4</v>
      </c>
    </row>
    <row r="35" spans="1:9" ht="20.25" customHeight="1">
      <c r="A35" s="5">
        <v>73</v>
      </c>
      <c r="B35" s="11" t="s">
        <v>47</v>
      </c>
      <c r="C35" s="5">
        <v>1963</v>
      </c>
      <c r="D35" s="13">
        <v>48</v>
      </c>
      <c r="E35" s="28">
        <f>54+1+D35</f>
        <v>103</v>
      </c>
      <c r="F35" s="14">
        <v>30.01</v>
      </c>
      <c r="G35" s="14">
        <v>29.78</v>
      </c>
      <c r="H35" s="2">
        <f t="shared" si="1"/>
        <v>59.790000000000006</v>
      </c>
      <c r="I35" s="25">
        <v>5</v>
      </c>
    </row>
    <row r="36" spans="1:9" ht="20.25" customHeight="1">
      <c r="A36" s="5">
        <v>91</v>
      </c>
      <c r="B36" s="11" t="s">
        <v>43</v>
      </c>
      <c r="C36" s="5">
        <v>1959</v>
      </c>
      <c r="D36" s="13">
        <v>46</v>
      </c>
      <c r="E36" s="28">
        <f>57+1+D36</f>
        <v>104</v>
      </c>
      <c r="F36" s="14">
        <v>30.72</v>
      </c>
      <c r="G36" s="14">
        <v>29.58</v>
      </c>
      <c r="H36" s="2">
        <f t="shared" si="1"/>
        <v>60.3</v>
      </c>
      <c r="I36" s="25">
        <v>6</v>
      </c>
    </row>
    <row r="37" spans="1:9" ht="20.25" customHeight="1">
      <c r="A37" s="5">
        <v>140</v>
      </c>
      <c r="B37" s="11" t="s">
        <v>85</v>
      </c>
      <c r="C37" s="5">
        <v>1955</v>
      </c>
      <c r="D37" s="13">
        <v>44</v>
      </c>
      <c r="E37" s="28">
        <v>45</v>
      </c>
      <c r="F37" s="14">
        <v>30.9</v>
      </c>
      <c r="G37" s="14">
        <v>29.52</v>
      </c>
      <c r="H37" s="2">
        <f t="shared" si="1"/>
        <v>60.42</v>
      </c>
      <c r="I37" s="25">
        <v>7</v>
      </c>
    </row>
    <row r="38" spans="1:9" ht="20.25" customHeight="1">
      <c r="A38" s="5">
        <v>112</v>
      </c>
      <c r="B38" s="11" t="s">
        <v>91</v>
      </c>
      <c r="C38" s="5">
        <v>1958</v>
      </c>
      <c r="D38" s="13">
        <v>42</v>
      </c>
      <c r="E38" s="28">
        <v>43</v>
      </c>
      <c r="F38" s="14">
        <v>31.38</v>
      </c>
      <c r="G38" s="14">
        <v>29.45</v>
      </c>
      <c r="H38" s="2">
        <f>F38+G38</f>
        <v>60.83</v>
      </c>
      <c r="I38" s="25">
        <v>8</v>
      </c>
    </row>
    <row r="39" spans="1:9" ht="20.25" customHeight="1">
      <c r="A39" s="5">
        <v>101</v>
      </c>
      <c r="B39" s="11" t="s">
        <v>25</v>
      </c>
      <c r="C39" s="5">
        <v>1956</v>
      </c>
      <c r="D39" s="13">
        <v>41</v>
      </c>
      <c r="E39" s="28">
        <f>49+1+D39</f>
        <v>91</v>
      </c>
      <c r="F39" s="14">
        <v>31.67</v>
      </c>
      <c r="G39" s="14">
        <v>30.87</v>
      </c>
      <c r="H39" s="2">
        <f>F39+G39</f>
        <v>62.540000000000006</v>
      </c>
      <c r="I39" s="25">
        <v>9</v>
      </c>
    </row>
    <row r="40" spans="1:9" ht="20.25" customHeight="1">
      <c r="A40" s="5">
        <v>71</v>
      </c>
      <c r="B40" s="11" t="s">
        <v>55</v>
      </c>
      <c r="C40" s="5">
        <v>1964</v>
      </c>
      <c r="D40" s="13">
        <v>40</v>
      </c>
      <c r="E40" s="28">
        <f>47+1+D40</f>
        <v>88</v>
      </c>
      <c r="F40" s="14">
        <v>33.73</v>
      </c>
      <c r="G40" s="14">
        <v>31.53</v>
      </c>
      <c r="H40" s="2">
        <f>F40+G40</f>
        <v>65.25999999999999</v>
      </c>
      <c r="I40" s="25">
        <v>10</v>
      </c>
    </row>
    <row r="41" spans="1:9" ht="20.25" customHeight="1">
      <c r="A41" s="5">
        <v>43</v>
      </c>
      <c r="B41" s="11" t="s">
        <v>81</v>
      </c>
      <c r="C41" s="5">
        <v>1967</v>
      </c>
      <c r="D41" s="13">
        <v>39</v>
      </c>
      <c r="E41" s="28">
        <v>40</v>
      </c>
      <c r="F41" s="14">
        <v>33.94</v>
      </c>
      <c r="G41" s="14">
        <v>33.64</v>
      </c>
      <c r="H41" s="2">
        <f>F41+G41</f>
        <v>67.58</v>
      </c>
      <c r="I41" s="25">
        <v>11</v>
      </c>
    </row>
    <row r="42" spans="1:9" ht="20.25" customHeight="1">
      <c r="A42" s="5"/>
      <c r="B42" s="11"/>
      <c r="C42" s="5"/>
      <c r="D42" s="13"/>
      <c r="E42" s="28"/>
      <c r="F42" s="14"/>
      <c r="G42" s="14"/>
      <c r="H42" s="2"/>
      <c r="I42" s="25"/>
    </row>
    <row r="43" spans="1:9" ht="20.25" customHeight="1">
      <c r="A43" s="5"/>
      <c r="B43" s="11"/>
      <c r="C43" s="5"/>
      <c r="D43" s="13"/>
      <c r="E43" s="28"/>
      <c r="F43" s="14"/>
      <c r="G43" s="14"/>
      <c r="H43" s="2"/>
      <c r="I43" s="25"/>
    </row>
    <row r="44" spans="1:9" ht="18.75">
      <c r="A44" s="42" t="s">
        <v>14</v>
      </c>
      <c r="B44" s="43"/>
      <c r="C44" s="43"/>
      <c r="D44" s="43"/>
      <c r="E44" s="43"/>
      <c r="F44" s="43"/>
      <c r="G44" s="43"/>
      <c r="H44" s="43"/>
      <c r="I44" s="44"/>
    </row>
    <row r="45" spans="1:9" ht="17.25" customHeight="1">
      <c r="A45" s="1">
        <v>136</v>
      </c>
      <c r="B45" s="11" t="s">
        <v>26</v>
      </c>
      <c r="C45" s="1">
        <v>2002</v>
      </c>
      <c r="D45" s="13">
        <v>60</v>
      </c>
      <c r="E45" s="31">
        <f>61+1+D45</f>
        <v>122</v>
      </c>
      <c r="F45" s="16"/>
      <c r="G45" s="27"/>
      <c r="H45" s="26"/>
      <c r="I45" s="25">
        <v>1</v>
      </c>
    </row>
    <row r="46" spans="1:9" ht="17.25" customHeight="1">
      <c r="A46" s="1"/>
      <c r="B46" s="11"/>
      <c r="C46" s="1"/>
      <c r="D46" s="13"/>
      <c r="E46" s="29"/>
      <c r="F46" s="16"/>
      <c r="G46" s="16"/>
      <c r="H46" s="2"/>
      <c r="I46" s="25"/>
    </row>
    <row r="47" spans="1:9" ht="16.5" customHeight="1">
      <c r="A47" s="42" t="s">
        <v>15</v>
      </c>
      <c r="B47" s="43"/>
      <c r="C47" s="43"/>
      <c r="D47" s="43"/>
      <c r="E47" s="43"/>
      <c r="F47" s="43"/>
      <c r="G47" s="43"/>
      <c r="H47" s="43"/>
      <c r="I47" s="44"/>
    </row>
  </sheetData>
  <sheetProtection/>
  <mergeCells count="15">
    <mergeCell ref="A47:I47"/>
    <mergeCell ref="F4:G4"/>
    <mergeCell ref="H4:H5"/>
    <mergeCell ref="A30:I30"/>
    <mergeCell ref="A6:I6"/>
    <mergeCell ref="A44:I44"/>
    <mergeCell ref="A1:I1"/>
    <mergeCell ref="A2:I2"/>
    <mergeCell ref="A3:I3"/>
    <mergeCell ref="A4:A5"/>
    <mergeCell ref="B4:B5"/>
    <mergeCell ref="C4:C5"/>
    <mergeCell ref="D4:D5"/>
    <mergeCell ref="I4:I5"/>
    <mergeCell ref="E4:E5"/>
  </mergeCells>
  <printOptions/>
  <pageMargins left="0.7874015748031497" right="0" top="0.2" bottom="0.39" header="0" footer="0"/>
  <pageSetup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WareZ Provider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1</cp:lastModifiedBy>
  <cp:lastPrinted>2010-01-21T12:30:53Z</cp:lastPrinted>
  <dcterms:created xsi:type="dcterms:W3CDTF">2009-01-20T15:33:39Z</dcterms:created>
  <dcterms:modified xsi:type="dcterms:W3CDTF">2013-01-30T13:43:09Z</dcterms:modified>
  <cp:category/>
  <cp:version/>
  <cp:contentType/>
  <cp:contentStatus/>
</cp:coreProperties>
</file>